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dullah.rwahi\Desktop\"/>
    </mc:Choice>
  </mc:AlternateContent>
  <xr:revisionPtr revIDLastSave="0" documentId="13_ncr:1_{DB286BF1-071D-44F5-B2D3-4E9BA039944C}" xr6:coauthVersionLast="47" xr6:coauthVersionMax="47" xr10:uidLastSave="{00000000-0000-0000-0000-000000000000}"/>
  <bookViews>
    <workbookView xWindow="-110" yWindow="-110" windowWidth="19420" windowHeight="10300" activeTab="10" xr2:uid="{00000000-000D-0000-FFFF-FFFF00000000}"/>
  </bookViews>
  <sheets>
    <sheet name="البيانات الوصفية " sheetId="27" r:id="rId1"/>
    <sheet name="المتغيرات " sheetId="28" r:id="rId2"/>
    <sheet name="البيانات " sheetId="29" r:id="rId3"/>
    <sheet name="1" sheetId="16" r:id="rId4"/>
    <sheet name="2" sheetId="22" r:id="rId5"/>
    <sheet name="1-2" sheetId="23" r:id="rId6"/>
    <sheet name="2-2" sheetId="24" r:id="rId7"/>
    <sheet name="3" sheetId="25" r:id="rId8"/>
    <sheet name="1-3" sheetId="26" r:id="rId9"/>
    <sheet name="4" sheetId="9" r:id="rId10"/>
    <sheet name="1-4" sheetId="8" r:id="rId11"/>
  </sheets>
  <definedNames>
    <definedName name="_xlnm._FilterDatabase" localSheetId="10" hidden="1">'1-4'!$B$5:$G$102</definedName>
    <definedName name="_GoBack" localSheetId="9">'4'!$D$7</definedName>
    <definedName name="_xlnm.Print_Area" localSheetId="3">'1'!$B$1:$F$44</definedName>
    <definedName name="_xlnm.Print_Area" localSheetId="5">'1-2'!$B$1:$E$105</definedName>
    <definedName name="_xlnm.Print_Area" localSheetId="10">'1-4'!$B$1:$G$102</definedName>
    <definedName name="_xlnm.Print_Area" localSheetId="4">'2'!$B$1:$D$75</definedName>
    <definedName name="_xlnm.Print_Area" localSheetId="6">'2-2'!$B$1:$F$43</definedName>
    <definedName name="_xlnm.Print_Area" localSheetId="7">'3'!$B$1:$D$20</definedName>
    <definedName name="_xlnm.Print_Area" localSheetId="9">'4'!$B$1:$F$71</definedName>
    <definedName name="_xlnm.Print_Titles" localSheetId="5">'1-2'!$1:$6</definedName>
    <definedName name="_xlnm.Print_Titles" localSheetId="10">'1-4'!$1:$6</definedName>
    <definedName name="_xlnm.Print_Titles" localSheetId="4">'2'!$1:$6</definedName>
    <definedName name="_xlnm.Print_Titles" localSheetId="9">'4'!$1:$6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8" l="1"/>
  <c r="G70" i="8" l="1"/>
  <c r="E101" i="8" l="1"/>
  <c r="F64" i="8" l="1"/>
  <c r="E64" i="8"/>
  <c r="E54" i="8" l="1"/>
  <c r="F70" i="9" l="1"/>
  <c r="E71" i="9"/>
  <c r="D71" i="9"/>
  <c r="F7" i="9"/>
  <c r="F72" i="9" l="1"/>
  <c r="G67" i="8"/>
  <c r="G52" i="8" l="1"/>
  <c r="G53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E24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F22" i="24" l="1"/>
  <c r="F64" i="23"/>
  <c r="E103" i="23"/>
  <c r="E100" i="23"/>
  <c r="E90" i="23"/>
  <c r="E85" i="23"/>
  <c r="E82" i="23"/>
  <c r="E79" i="23"/>
  <c r="E71" i="23"/>
  <c r="E65" i="23"/>
  <c r="E60" i="23"/>
  <c r="E56" i="23"/>
  <c r="E44" i="23"/>
  <c r="F32" i="23"/>
  <c r="F58" i="23"/>
  <c r="F47" i="23"/>
  <c r="F33" i="16" l="1"/>
  <c r="F21" i="16"/>
  <c r="G101" i="8" l="1"/>
  <c r="G78" i="8"/>
  <c r="F54" i="8" l="1"/>
  <c r="F40" i="8"/>
  <c r="E40" i="8"/>
  <c r="F68" i="9"/>
  <c r="F8" i="9"/>
  <c r="F9" i="9" l="1"/>
  <c r="F10" i="9"/>
  <c r="F11" i="9"/>
  <c r="E23" i="23" l="1"/>
  <c r="D75" i="22"/>
  <c r="D77" i="22" s="1"/>
  <c r="F24" i="8" l="1"/>
  <c r="G44" i="8" l="1"/>
  <c r="F45" i="9" l="1"/>
  <c r="F100" i="8" l="1"/>
  <c r="E80" i="8"/>
  <c r="F80" i="8"/>
  <c r="F67" i="9"/>
  <c r="F69" i="9"/>
  <c r="G79" i="8"/>
  <c r="E87" i="8"/>
  <c r="F87" i="8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71" i="9" l="1"/>
  <c r="G50" i="8"/>
  <c r="E100" i="8"/>
  <c r="G73" i="8"/>
  <c r="G75" i="8"/>
  <c r="G74" i="8"/>
  <c r="G76" i="8"/>
  <c r="G77" i="8"/>
  <c r="D74" i="9" l="1"/>
  <c r="F73" i="9"/>
  <c r="G80" i="8"/>
  <c r="F13" i="26" l="1"/>
  <c r="F10" i="26"/>
  <c r="F37" i="16" l="1"/>
  <c r="F71" i="8" l="1"/>
  <c r="E71" i="8"/>
  <c r="G69" i="8"/>
  <c r="G43" i="8" l="1"/>
  <c r="G45" i="8"/>
  <c r="G46" i="8"/>
  <c r="G47" i="8"/>
  <c r="G48" i="8"/>
  <c r="G49" i="8"/>
  <c r="G51" i="8"/>
  <c r="G24" i="8" l="1"/>
  <c r="E26" i="23" l="1"/>
  <c r="E105" i="23" s="1"/>
  <c r="E107" i="23" s="1"/>
  <c r="F40" i="16" l="1"/>
  <c r="F44" i="16" s="1"/>
  <c r="F58" i="8" l="1"/>
  <c r="E35" i="16" l="1"/>
  <c r="F41" i="24" l="1"/>
  <c r="F91" i="8" l="1"/>
  <c r="E91" i="8"/>
  <c r="E83" i="8"/>
  <c r="E58" i="8"/>
  <c r="G86" i="8"/>
  <c r="E102" i="8" l="1"/>
  <c r="G66" i="8"/>
  <c r="E105" i="8" l="1"/>
  <c r="G95" i="8"/>
  <c r="G94" i="8"/>
  <c r="G96" i="8"/>
  <c r="G97" i="8"/>
  <c r="G98" i="8"/>
  <c r="G99" i="8"/>
  <c r="G57" i="8"/>
  <c r="G56" i="8"/>
  <c r="G58" i="8" l="1"/>
  <c r="G63" i="8" l="1"/>
  <c r="F11" i="16" l="1"/>
  <c r="F43" i="24"/>
  <c r="D11" i="25"/>
  <c r="D15" i="25" s="1"/>
  <c r="G93" i="8"/>
  <c r="G68" i="8"/>
  <c r="G61" i="8"/>
  <c r="G62" i="8"/>
  <c r="G60" i="8"/>
  <c r="G42" i="8"/>
  <c r="F83" i="8"/>
  <c r="F102" i="8" s="1"/>
  <c r="D20" i="25"/>
  <c r="D19" i="25"/>
  <c r="D14" i="25"/>
  <c r="G90" i="8"/>
  <c r="G89" i="8"/>
  <c r="G85" i="8"/>
  <c r="G82" i="8"/>
  <c r="F17" i="16"/>
  <c r="F34" i="16" s="1"/>
  <c r="G103" i="8" l="1"/>
  <c r="G106" i="8" s="1"/>
  <c r="F105" i="8"/>
  <c r="G54" i="8"/>
  <c r="G40" i="8"/>
  <c r="F35" i="16"/>
  <c r="G87" i="8"/>
  <c r="G83" i="8"/>
  <c r="G100" i="8"/>
  <c r="G64" i="8"/>
  <c r="G91" i="8"/>
  <c r="G71" i="8"/>
  <c r="G102" i="8" l="1"/>
  <c r="G10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Ahmed Nasser Suliman Al-maawali</author>
  </authors>
  <commentList>
    <comment ref="E1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Ahmed Nasser Suliman Al-maawali:</t>
        </r>
        <r>
          <rPr>
            <sz val="9"/>
            <color indexed="81"/>
            <rFont val="Tahoma"/>
            <family val="2"/>
          </rPr>
          <t xml:space="preserve">
عبارة عن استراداد قروض من هيئات ومؤسسات عامة غير مالية بمبلغ 8000 و استرداد واستردادات قروض من جهات أخرى بمبلغ 2000
</t>
        </r>
      </text>
    </comment>
  </commentList>
</comments>
</file>

<file path=xl/sharedStrings.xml><?xml version="1.0" encoding="utf-8"?>
<sst xmlns="http://schemas.openxmlformats.org/spreadsheetml/2006/main" count="620" uniqueCount="361">
  <si>
    <t>رقم</t>
  </si>
  <si>
    <t>البيان</t>
  </si>
  <si>
    <t>الميزانية</t>
  </si>
  <si>
    <t>1)</t>
  </si>
  <si>
    <t>جملة قطاع الخدمات العامة</t>
  </si>
  <si>
    <t>3)</t>
  </si>
  <si>
    <t>4)</t>
  </si>
  <si>
    <t>وزارة التربية والتعليم</t>
  </si>
  <si>
    <t>جملة قطاع التعليم</t>
  </si>
  <si>
    <t>5)</t>
  </si>
  <si>
    <t>جملة قطاع الصحة</t>
  </si>
  <si>
    <t>6)</t>
  </si>
  <si>
    <t>جملة قطاع الضمان والرعاية الاجتماعية</t>
  </si>
  <si>
    <t>7)</t>
  </si>
  <si>
    <t>8)</t>
  </si>
  <si>
    <t>9)</t>
  </si>
  <si>
    <t>10)</t>
  </si>
  <si>
    <t>12)</t>
  </si>
  <si>
    <t>جملة قطاع النقل والإتصالات</t>
  </si>
  <si>
    <t>احتياطي مخصص</t>
  </si>
  <si>
    <t>جدول رقم (4)</t>
  </si>
  <si>
    <t>المصروفات</t>
  </si>
  <si>
    <t>هيئة الوثائق والمحفوظات الوطنية</t>
  </si>
  <si>
    <t>جدول رقم (4/ 1)</t>
  </si>
  <si>
    <t>تقديرات المصروفات الجارية والرأسمالية حسب التخصصات الوظيفية</t>
  </si>
  <si>
    <t>وزارة الداخلية</t>
  </si>
  <si>
    <t>قطاع الصحة:</t>
  </si>
  <si>
    <t>قطاع الضمان والرعاية الاجتماعية:</t>
  </si>
  <si>
    <t>جهاز الرقابة المالية والإدارية للدولة</t>
  </si>
  <si>
    <t>جملة قطاع الزراعة والثروة السمكية</t>
  </si>
  <si>
    <t>مكتب نائب رئيس الوزراء لشؤون مجلس الوزراء</t>
  </si>
  <si>
    <t>مؤسسات أخرى</t>
  </si>
  <si>
    <t>وزارة المالية (مخصصات أخرى)</t>
  </si>
  <si>
    <t>تقديرات المصروفات الجارية والرأسمالية</t>
  </si>
  <si>
    <t>قطاع الثقافة والشؤون الدينية:</t>
  </si>
  <si>
    <t>جملة قطاع الثقافة والشؤون الدينية</t>
  </si>
  <si>
    <t>جدول رقم (1)</t>
  </si>
  <si>
    <t>تقديرات الميزانية</t>
  </si>
  <si>
    <t>أولاً :</t>
  </si>
  <si>
    <t>جدول رقم (2)</t>
  </si>
  <si>
    <t>ثانياً :</t>
  </si>
  <si>
    <t xml:space="preserve">       جملة المصروفات الاستثمارية </t>
  </si>
  <si>
    <t>جملة المساهمات والنفقات الأخرى</t>
  </si>
  <si>
    <t>ـ القروض المتوقع استلامها</t>
  </si>
  <si>
    <t>ـ القروض المتوقع سدادها</t>
  </si>
  <si>
    <t>جملة وسائل التمويل</t>
  </si>
  <si>
    <t>الأمانة العامة لمجلس الوزراء</t>
  </si>
  <si>
    <t>وزارة الداخليــة</t>
  </si>
  <si>
    <t xml:space="preserve">وزارة التنمية الاجتماعية </t>
  </si>
  <si>
    <t>مجلس الدولة</t>
  </si>
  <si>
    <t>جدول رقم (2/ 1)</t>
  </si>
  <si>
    <t>مجلـس الشـــورى</t>
  </si>
  <si>
    <t>مجلــس الدولـــة</t>
  </si>
  <si>
    <t>2)</t>
  </si>
  <si>
    <t>وزارة الدفــاع</t>
  </si>
  <si>
    <t>جملة قطاع الدفاع</t>
  </si>
  <si>
    <t>وزارة الداخليـة</t>
  </si>
  <si>
    <t>وزارة الصحـــة</t>
  </si>
  <si>
    <t xml:space="preserve">جملة قطاع الزراعة والثروة السمكية </t>
  </si>
  <si>
    <t>هيئة تنظيم الإتصالات</t>
  </si>
  <si>
    <t>جدول رقم (2/2)</t>
  </si>
  <si>
    <t>تقديرات الايرادات الجارية</t>
  </si>
  <si>
    <t>رقم الحساب</t>
  </si>
  <si>
    <t>بند</t>
  </si>
  <si>
    <t>فصل</t>
  </si>
  <si>
    <t>باب</t>
  </si>
  <si>
    <t>البيــــان</t>
  </si>
  <si>
    <t xml:space="preserve">      رسـوم الترخيص بإستقدام العمال غير العُمانيين </t>
  </si>
  <si>
    <t xml:space="preserve">      رسوم البلدية على الإيجارات</t>
  </si>
  <si>
    <t xml:space="preserve">      رسـوم المعاملات العقاريـــة </t>
  </si>
  <si>
    <t xml:space="preserve">      رسوم فنادق ومرافق أخرى</t>
  </si>
  <si>
    <t xml:space="preserve">      رســوم امتياز مرافق</t>
  </si>
  <si>
    <t xml:space="preserve">      رسوم محلية مختلفة</t>
  </si>
  <si>
    <t xml:space="preserve">      ضريبة جمركيــــــة</t>
  </si>
  <si>
    <t xml:space="preserve">      فائض الهيئات العامة</t>
  </si>
  <si>
    <t xml:space="preserve">      فوائد على ودائع البنوك والقروض المدينة</t>
  </si>
  <si>
    <t xml:space="preserve">      رســوم الهجرة والجــوازات</t>
  </si>
  <si>
    <t xml:space="preserve">      تعويضات وغرامات وجزاءات</t>
  </si>
  <si>
    <t xml:space="preserve">      مبيعات مواد غذائيــة</t>
  </si>
  <si>
    <t>جدول رقم (3)</t>
  </si>
  <si>
    <t>تقديرات الايرادات الرأسمالية والاستردادات الرأسمالية</t>
  </si>
  <si>
    <t xml:space="preserve">وزارة المالية   </t>
  </si>
  <si>
    <t>جدول رقم (3/ 1)</t>
  </si>
  <si>
    <t>استردادات قروض من هيئات ومؤسسات عامة وغيرها</t>
  </si>
  <si>
    <t>(ألف ريال عُماني)</t>
  </si>
  <si>
    <t>قطاع الخدمات العامة:</t>
  </si>
  <si>
    <t>(مليون ريال عُماني)</t>
  </si>
  <si>
    <t>الجارية</t>
  </si>
  <si>
    <t xml:space="preserve"> المصروفات</t>
  </si>
  <si>
    <t>الرأسمالية</t>
  </si>
  <si>
    <t>جملة قطاع الأخرى</t>
  </si>
  <si>
    <t>جملة شؤون اقتصادية أخرى</t>
  </si>
  <si>
    <t>وزارة الإعلام</t>
  </si>
  <si>
    <t xml:space="preserve">وزارة الأوقاف والشؤون الدينية </t>
  </si>
  <si>
    <t>وسائل التمويل:</t>
  </si>
  <si>
    <t>وزارة الأوقاف والشؤون الدينية</t>
  </si>
  <si>
    <t>وزارة الإعـــلام</t>
  </si>
  <si>
    <t>إيرادات رأسمالية:</t>
  </si>
  <si>
    <t>إستردادات رأسمالية:</t>
  </si>
  <si>
    <t>المتحف الوطني</t>
  </si>
  <si>
    <t>إجمالي تقديرات الاستردادات الرأسمالية</t>
  </si>
  <si>
    <t>إجمالي تقديرات الايرادات الرأسمالية</t>
  </si>
  <si>
    <t>قطاع الزراعة والثروة السمكية:</t>
  </si>
  <si>
    <t>قطاع الإسكان:</t>
  </si>
  <si>
    <t>استردادات رأسمالية:</t>
  </si>
  <si>
    <t>جملة قطاع الإسكان</t>
  </si>
  <si>
    <t xml:space="preserve">جملة المصروفات الجارية </t>
  </si>
  <si>
    <t xml:space="preserve">  </t>
  </si>
  <si>
    <t>11)</t>
  </si>
  <si>
    <t>جهاز الضرائب</t>
  </si>
  <si>
    <t>جهـاز الضرائب</t>
  </si>
  <si>
    <t xml:space="preserve">وزارة العدل والشؤون القانونية </t>
  </si>
  <si>
    <t xml:space="preserve">وزارة التجارة والصناعة وترويج الاستثمار </t>
  </si>
  <si>
    <t>وزارة الطاقة والمعادن</t>
  </si>
  <si>
    <t xml:space="preserve">وزارة الثروة الزراعية والسمكية وموارد المياه </t>
  </si>
  <si>
    <t>وزارة التنمية الاجتماعية</t>
  </si>
  <si>
    <t xml:space="preserve">وزارة النقل والاتصالات وتقنية المعلومات </t>
  </si>
  <si>
    <t xml:space="preserve">وزارة الاسكان والتخطيط العمراني </t>
  </si>
  <si>
    <t>مجلس الشورى</t>
  </si>
  <si>
    <t xml:space="preserve">هيئة البيئة </t>
  </si>
  <si>
    <t>هيئة حماية المستهلك</t>
  </si>
  <si>
    <t xml:space="preserve">هيئة الطيران المدني </t>
  </si>
  <si>
    <t>وزارة الدفاع</t>
  </si>
  <si>
    <t>وزارة التراث والسياحة</t>
  </si>
  <si>
    <t>جامعة التقنية والعلوم التطبيقية</t>
  </si>
  <si>
    <t>وزارة العمل</t>
  </si>
  <si>
    <t>الإجمالي العام</t>
  </si>
  <si>
    <t xml:space="preserve">إجمالــي الإيـرادات </t>
  </si>
  <si>
    <t>شرطة عُمان السلطانية</t>
  </si>
  <si>
    <t>وزارة الإعــلام</t>
  </si>
  <si>
    <t>ديوان البلاط السلطاني</t>
  </si>
  <si>
    <t xml:space="preserve">شؤون البلاط السلطاني </t>
  </si>
  <si>
    <t xml:space="preserve">الأمانة العامة لمجلس الوزراء </t>
  </si>
  <si>
    <t>وزارة المالية</t>
  </si>
  <si>
    <t>وزارة الخارجية</t>
  </si>
  <si>
    <t>وزارة التجارة والصناعة وترويج الإستثمار</t>
  </si>
  <si>
    <t>وزارة الثروة الزراعية والسمكية وموارد المياه</t>
  </si>
  <si>
    <t>وزارة العدل والشؤون القانونية</t>
  </si>
  <si>
    <t>وزارة الصحة</t>
  </si>
  <si>
    <t>وزارة النقل والإتصالات وتقنية المعلومات</t>
  </si>
  <si>
    <t>وزارة الإسكان والتخطيط العمراني</t>
  </si>
  <si>
    <t>الأمانة العامة للإحتفالات الوطنية</t>
  </si>
  <si>
    <t xml:space="preserve">مجلس الشورى </t>
  </si>
  <si>
    <t>وزارة الثقافة والرياضة والشباب</t>
  </si>
  <si>
    <t>وزارة التعليم العالي والبحث العلمي والإبتكار</t>
  </si>
  <si>
    <t>وزارة الإقتصاد</t>
  </si>
  <si>
    <t>هيئة البيئة</t>
  </si>
  <si>
    <t>الهيئة العامة للمناطق الإقتصادية الخاصة والمناطق الحرة</t>
  </si>
  <si>
    <t>المجلس العُماني للإختصاصات الطبية</t>
  </si>
  <si>
    <t>هيئة الطيران المدني</t>
  </si>
  <si>
    <t>هيئة تنمية المؤسسات الصغيرة والمتوسطة</t>
  </si>
  <si>
    <t>وحدة متابعة تنفيذ رؤية عُمان 2040</t>
  </si>
  <si>
    <t>جهاز الاستثمار العُماني</t>
  </si>
  <si>
    <t>شرطـة عُمـان السلطانية</t>
  </si>
  <si>
    <t xml:space="preserve">      رسوم دخول المركبات الأجنبية الفارغة </t>
  </si>
  <si>
    <t>إجمالي تقديرات الإيرادات الرأسمالية</t>
  </si>
  <si>
    <t>المركز الوطني للإحصاء والمعلومات</t>
  </si>
  <si>
    <t>تقديرات الإيرادات الرأسمالية والاستردادات الرأسمالية</t>
  </si>
  <si>
    <t>جملة قطاع الأمن والنظام العام</t>
  </si>
  <si>
    <t>محافظة مسقط</t>
  </si>
  <si>
    <t xml:space="preserve">وزارة الإسكان والتخطيط العمراني </t>
  </si>
  <si>
    <t>موازنات الفائض والدعم</t>
  </si>
  <si>
    <t xml:space="preserve">وزارة الإعلام </t>
  </si>
  <si>
    <t>وزارة التربية والتعليم (المديرية العامة للكشافة والمرشدات)</t>
  </si>
  <si>
    <t xml:space="preserve">وزارة الثقافة والرياضة والشباب </t>
  </si>
  <si>
    <t>جملة قطاع الضمان والرعاية الإجتماعية</t>
  </si>
  <si>
    <t xml:space="preserve">صندوق التنمية الزراعية </t>
  </si>
  <si>
    <t xml:space="preserve">      إيرادات المطــــارات</t>
  </si>
  <si>
    <t xml:space="preserve">      إيرادات الموانــــيء</t>
  </si>
  <si>
    <t xml:space="preserve">      إيرادات تأجير عقارات حكومية</t>
  </si>
  <si>
    <t xml:space="preserve">      إيرادات زراعية مختلفة</t>
  </si>
  <si>
    <t xml:space="preserve">      إيرادات طبيــــــة</t>
  </si>
  <si>
    <t xml:space="preserve">      إيـرادات متنوعـة </t>
  </si>
  <si>
    <t xml:space="preserve">      إيرادات نفطية أخرى </t>
  </si>
  <si>
    <t xml:space="preserve">      إيرادات تعديـــــن</t>
  </si>
  <si>
    <t xml:space="preserve">      رسوم واتعاب إداريـة مختلفـة</t>
  </si>
  <si>
    <t>قطاع الطاقة والمعادن:</t>
  </si>
  <si>
    <t xml:space="preserve">وزارة التعليم العالي والبحث العلمي والإبتكار </t>
  </si>
  <si>
    <t>وزارة الخارجيـة</t>
  </si>
  <si>
    <t>إيرادات بيع أراضي حكومية</t>
  </si>
  <si>
    <t>تقديرات الإيرادات الجارية لوحدات الجهاز الإداري للدولة</t>
  </si>
  <si>
    <t>تقديرات الإيرادات الجارية حسب التخصصات الوظيفية</t>
  </si>
  <si>
    <t xml:space="preserve">وزارة الماليـــــــة </t>
  </si>
  <si>
    <t>1)  إيــــرادات النــفــــط</t>
  </si>
  <si>
    <t>حسب التخصصات الوظيفية لوحدات الجهاز الإداري للدولة</t>
  </si>
  <si>
    <t>وزارة التنمية الإجتماعية</t>
  </si>
  <si>
    <t xml:space="preserve">7)  مصروفـات الوزارات المدنيـة                      </t>
  </si>
  <si>
    <t xml:space="preserve">6)  مصــروفـات الدفــاع والأمـن      </t>
  </si>
  <si>
    <t xml:space="preserve">5) استردادات رأسماليــة        </t>
  </si>
  <si>
    <t xml:space="preserve">إجمالـي الإنفـاق العام  </t>
  </si>
  <si>
    <t>رابعاً :</t>
  </si>
  <si>
    <t>وزارة النقل والاتصالات وتقنية المعلومات</t>
  </si>
  <si>
    <t>وزارة الاقتصاد</t>
  </si>
  <si>
    <t>هيئة تنظيم الاتصالات</t>
  </si>
  <si>
    <t>وزارة الماليــــة</t>
  </si>
  <si>
    <t>جهاز الإستثمار العُماني</t>
  </si>
  <si>
    <t>الهيئة العُمانية للإعتماد الأكاديمي وضمان جودة التعليم</t>
  </si>
  <si>
    <t xml:space="preserve">الهيئة العامة للمناطق الاقتصادية الخاصة والمناطق الحرة </t>
  </si>
  <si>
    <t xml:space="preserve">      أربـاح الاستثمارات في الأسهم وحصص رأس المال</t>
  </si>
  <si>
    <t>إيرادات أخرى</t>
  </si>
  <si>
    <t>المجلس الاعلى للقضاء</t>
  </si>
  <si>
    <t>الأكاديمية السلطانية للإدارة</t>
  </si>
  <si>
    <t>محافظة الداخلية</t>
  </si>
  <si>
    <t>محافظة شمال الشرقية</t>
  </si>
  <si>
    <t>محافظة شمال الباطنة</t>
  </si>
  <si>
    <t>محافظة البريمي</t>
  </si>
  <si>
    <t>محافظة الظاهرة</t>
  </si>
  <si>
    <t>محافظة جنوب الشرقية</t>
  </si>
  <si>
    <t>محافظة جنوب الباطنة</t>
  </si>
  <si>
    <t>محافظة الوسطى</t>
  </si>
  <si>
    <t>هيئة الدفاع المدني والاسعاف</t>
  </si>
  <si>
    <t xml:space="preserve">الأكاديمية السلطانية للإدارة </t>
  </si>
  <si>
    <t>محافظة ظفار</t>
  </si>
  <si>
    <t xml:space="preserve">المجلس الأعلى للقضاء </t>
  </si>
  <si>
    <t>محافظة مسندم</t>
  </si>
  <si>
    <t xml:space="preserve">محافظة الداخلية </t>
  </si>
  <si>
    <t xml:space="preserve">محافظة شمال الشرقية </t>
  </si>
  <si>
    <t xml:space="preserve">محافظة الظاهرة </t>
  </si>
  <si>
    <t xml:space="preserve">2)  إيرادات الغـــــــــــاز       </t>
  </si>
  <si>
    <t xml:space="preserve">4)  إيــرادات رأسماليــة                        </t>
  </si>
  <si>
    <t xml:space="preserve">3)  إيــرادات جاريـــــــة          </t>
  </si>
  <si>
    <t xml:space="preserve">محافظة مسندم </t>
  </si>
  <si>
    <t>جملة قطاع الطاقة والمعادن</t>
  </si>
  <si>
    <t>المجلس الأعلى للقضاء</t>
  </si>
  <si>
    <t>وزارة الخارجية (مركز السلطان قابوس للثقافة في واشنطن)</t>
  </si>
  <si>
    <t>المجلس الأعلى للقضاء (المعهد العالي للقضاء)</t>
  </si>
  <si>
    <t>بلدية ظفار</t>
  </si>
  <si>
    <t>بلدية مسقط</t>
  </si>
  <si>
    <t>8) خدمة الدين العام</t>
  </si>
  <si>
    <t>9) المصروفات الإنمائية للوزارات المدنية</t>
  </si>
  <si>
    <t>20) مخصص الديون</t>
  </si>
  <si>
    <t xml:space="preserve">      رسوم رخص ممارسة الأعمال التجارية</t>
  </si>
  <si>
    <t xml:space="preserve">      رسوم رخـص وسائــــل النقـــــــل</t>
  </si>
  <si>
    <t xml:space="preserve">      أتاوات صيد الأسماك</t>
  </si>
  <si>
    <t>وزارة التربية و التعليم (المديرية العامة للكشافة و المرشدات)</t>
  </si>
  <si>
    <t xml:space="preserve">      إيرادات خدمات مرافق الإتصالات</t>
  </si>
  <si>
    <t>متحف عمان عبر الزمان</t>
  </si>
  <si>
    <t>وزارة الصحـة (كلية عمان للعلوم الصحية والمعهد العالي للاختصاصات الصحية)</t>
  </si>
  <si>
    <t>المساهمة في برامج التأمين الاجتماعي</t>
  </si>
  <si>
    <t>المدينة الطبية الجامعية</t>
  </si>
  <si>
    <t>اللجنة العمانية لحقوق الإنسان</t>
  </si>
  <si>
    <t>وزارة المالية (تمويل مؤسسات أخرى)</t>
  </si>
  <si>
    <t>جامعة السلطان قابوس</t>
  </si>
  <si>
    <t>وزارة المالية (مؤسسات أخرى)</t>
  </si>
  <si>
    <t>13)</t>
  </si>
  <si>
    <t>جملة قطاع شؤون اقتصادية أخرى</t>
  </si>
  <si>
    <t>جملة قطاع أخرى</t>
  </si>
  <si>
    <t xml:space="preserve">جامعة السلطان قابوس </t>
  </si>
  <si>
    <t>وزارة المالية / تمويل مؤسسات أخرى</t>
  </si>
  <si>
    <t>وزارة الخارجية (الأكاديمية الدبلوماسية)</t>
  </si>
  <si>
    <t>الميزانية العامة للدولة للسنة المالية 2026م</t>
  </si>
  <si>
    <t>11) مخصص منظومة الحماية الإجتماعية</t>
  </si>
  <si>
    <t>10) مصروفات مشاريع التحول الإقتصادي</t>
  </si>
  <si>
    <t xml:space="preserve">12) دعم فوائد القروض الإسكانية   </t>
  </si>
  <si>
    <t xml:space="preserve">13) مساهمات في مؤسسات محلية وإقليمية ودولية    </t>
  </si>
  <si>
    <t>14) دعم قطاع الكهرباء</t>
  </si>
  <si>
    <t>15) دعــم قطــاع الميــاه و الصرف الصحي</t>
  </si>
  <si>
    <t>16) دعــم قطــاع النقل</t>
  </si>
  <si>
    <t>17) دعم قطاع النفايات</t>
  </si>
  <si>
    <t>18) دعم السلع الغذائية</t>
  </si>
  <si>
    <t>19) دعم المنتجات النفطية</t>
  </si>
  <si>
    <t>21) صافي الاقتراض  الخارجي:</t>
  </si>
  <si>
    <t>22) صافي الاقتراض المحلي:</t>
  </si>
  <si>
    <t>23) تمويل من الإحتياطيات</t>
  </si>
  <si>
    <t>والأشخاص الاعتبارية العامة الأخرى للسنة المالية 2026م</t>
  </si>
  <si>
    <t xml:space="preserve">هيئة المشاريع والمناقصات والمحتوى المحلي </t>
  </si>
  <si>
    <t>وزارة العمل (الكليات المهنية)</t>
  </si>
  <si>
    <t>للسنة المالية 2026م (حسب البنود)</t>
  </si>
  <si>
    <t>لوحدات الجهاز الإداري للدولة والأشخاص الاعتبارية العامة الأخرى للسنة المالية 2026م</t>
  </si>
  <si>
    <t>ديوان البلاط السلطاني (مكتب مستشار جلالة السلطان للشؤون البيئية)</t>
  </si>
  <si>
    <t>الايرادات:</t>
  </si>
  <si>
    <t>الإنفاق العام:</t>
  </si>
  <si>
    <t>المصروفات الجارية:</t>
  </si>
  <si>
    <t>المصروفات الإستثمارية:</t>
  </si>
  <si>
    <t>المساهمات ونفقات أخرى:</t>
  </si>
  <si>
    <t>ثالثاً:                                          العجـز (أولاً - ثانياً)</t>
  </si>
  <si>
    <t>رقم الميزانية</t>
  </si>
  <si>
    <t>الإيرادات المقدرة</t>
  </si>
  <si>
    <t>قطاع الدفاع:</t>
  </si>
  <si>
    <t>قطاع الأمن والنظام العام:</t>
  </si>
  <si>
    <t>قطاع التعليم:</t>
  </si>
  <si>
    <t>قطاع الضمان والرعاية الإجتماعية:</t>
  </si>
  <si>
    <t>قطاع النقل والاتصالات:</t>
  </si>
  <si>
    <t>قطاع شؤون إقتصادية أخرى:</t>
  </si>
  <si>
    <t>قطاع أخرى:</t>
  </si>
  <si>
    <t>الايرادات المقدرة</t>
  </si>
  <si>
    <t>أ - ايرادات الضرائب والرسوم:</t>
  </si>
  <si>
    <t xml:space="preserve">     الضريبة الإنتقائية</t>
  </si>
  <si>
    <t xml:space="preserve">          ضريبة القيمة المضافة</t>
  </si>
  <si>
    <t xml:space="preserve">         ضريبة الدخل (على الشركات والمؤسسات)</t>
  </si>
  <si>
    <t xml:space="preserve">      رسوم تراخيص خدمات الاتصالات</t>
  </si>
  <si>
    <t xml:space="preserve">     جملة ايرادات الضرائب والرسوم</t>
  </si>
  <si>
    <t xml:space="preserve">     ب - إيرادات غير ضريبية:</t>
  </si>
  <si>
    <t xml:space="preserve">     جملة الإيرادات غير الضريبية</t>
  </si>
  <si>
    <t xml:space="preserve">    ج - احتياطي مخصص (إيراد غير موزع)</t>
  </si>
  <si>
    <t xml:space="preserve">    الإجمالي ( أ + ب + ج )</t>
  </si>
  <si>
    <t>الأخـرى:</t>
  </si>
  <si>
    <t xml:space="preserve">جملة المصروفات   </t>
  </si>
  <si>
    <t>قطاع النقل والإتصالات:</t>
  </si>
  <si>
    <t>شؤون إقتصادية أخرى:</t>
  </si>
  <si>
    <t xml:space="preserve">جملة  المصروفات </t>
  </si>
  <si>
    <t>اسم مجموعة البيانات</t>
  </si>
  <si>
    <t>وصف مجموعة البيانات</t>
  </si>
  <si>
    <t>الكلمات المفتاحية</t>
  </si>
  <si>
    <t>الفئة</t>
  </si>
  <si>
    <t>العاملين في القطاع الحكومي والخاص والمجتمع</t>
  </si>
  <si>
    <t>الدورية</t>
  </si>
  <si>
    <t>سنوي</t>
  </si>
  <si>
    <t>تاريخ النشر</t>
  </si>
  <si>
    <t>تاريخ التعديل إن وجد</t>
  </si>
  <si>
    <t>اسم نقطة التواصل</t>
  </si>
  <si>
    <t>رقم التواصل</t>
  </si>
  <si>
    <t>البريد الالكتروني</t>
  </si>
  <si>
    <t>yuosef.darmaki@mof.gov.om</t>
  </si>
  <si>
    <t>صيغة الملف</t>
  </si>
  <si>
    <t>Excel sheet</t>
  </si>
  <si>
    <t>الفترة المرجعية للبيانات</t>
  </si>
  <si>
    <t>التغطية الجغرافية للبيانات</t>
  </si>
  <si>
    <t>سلطنة عُمان</t>
  </si>
  <si>
    <t>مؤشرات إجمالية</t>
  </si>
  <si>
    <t xml:space="preserve"> اضغط هنا للإنتقال إلى صفحة البيانات</t>
  </si>
  <si>
    <t xml:space="preserve">المصدر: </t>
  </si>
  <si>
    <t xml:space="preserve">وزارة المالية </t>
  </si>
  <si>
    <t>اللغة</t>
  </si>
  <si>
    <t>العربية</t>
  </si>
  <si>
    <t>م</t>
  </si>
  <si>
    <t>اسم المتغير</t>
  </si>
  <si>
    <t>وصف المتغير</t>
  </si>
  <si>
    <t>نوع البيانات</t>
  </si>
  <si>
    <t>مستوى الإلزامية
(إجباري/ اختياري)</t>
  </si>
  <si>
    <t>نص</t>
  </si>
  <si>
    <t>إلزامي</t>
  </si>
  <si>
    <t>هي المبالغ التقديرية التي يتم اعتمادها خلال سنة معينة بالعملات المحلية وذلك حسب الإيرادات والمصروفات المتوقعة.</t>
  </si>
  <si>
    <t xml:space="preserve">رقم الجدول </t>
  </si>
  <si>
    <t>الوصف</t>
  </si>
  <si>
    <t>الجداول</t>
  </si>
  <si>
    <t>اضغط هنا للإنتقال للجدول</t>
  </si>
  <si>
    <t>المصروفات الجارية للسنة المالية ٢٠٢٢م ( حسب البنود )</t>
  </si>
  <si>
    <t>المصروفـات الرأسـمالية لوحـدات الجهـاز الإداري للدولـة والأشـخاص الإعتباريـة العامـة الأخـرى للسـنة الماليـة ٢٠٢٢م</t>
  </si>
  <si>
    <t>المصروفــات الرأسمالية لوحــدات الجهــاز الإداري للدولــة والأشــخاص الإعتباريــة العامــة الاخرى للســنة الماليــة ٢٠٢٢م ( حســب التخصصــات الوظيفيــة )</t>
  </si>
  <si>
    <t xml:space="preserve"> المصروفات الرأسمالية للسنة المالية 2022 م (حسب البنود )</t>
  </si>
  <si>
    <t xml:space="preserve"> المصروفــات الإنمائية للــوزارات المدنيــة والوحدات الحكومية والهيئات العامة للســنة الماليــة ٢٠٢٢م</t>
  </si>
  <si>
    <t xml:space="preserve"> المصروفــات الإنمائية للــوزارات المدنيــة والوحدات الحكومية والهيئات العامة للســنة الماليــة ٢٠٢٢م  ( حســب التخصصــات الوظيفيــة )</t>
  </si>
  <si>
    <t xml:space="preserve"> المصروفــات الإنمائية للــوزارات المدنيــة والوحدات الحكومية والهيئات العامة للســنة الماليــة ٢٠٢٢م  ( حســب القطاعات )</t>
  </si>
  <si>
    <t xml:space="preserve">الميزانية العامة للدولة لعام 2026م </t>
  </si>
  <si>
    <t>تقديرات الايرادات الجارية للوزارات المدنية والوحدات الحكومية والهيئات العامة للسنة المالية 2026م</t>
  </si>
  <si>
    <t>تقديرات الايرادات الجارية حسب التخصصات الوظيفية للوزارات المدنية والوحدات الحكومية والهيئات العامة للسنة المالية 2026م</t>
  </si>
  <si>
    <t>تقديرات الايرادات الجارية للسنة المالية 2026م (حسب البنود)</t>
  </si>
  <si>
    <t>تقديرات الايرادات الرأسمالية والاستردادات الرأسمالية حسب التخصصات الوظيفية للوزارات المدنية للسنة المالية 2026م</t>
  </si>
  <si>
    <t xml:space="preserve">تقديرات الايرادات الرأسمالية والاستردادات الرأسماليةللسنة المالية 2026م (حسب البنود) </t>
  </si>
  <si>
    <t xml:space="preserve">تقديرات المصروفات الجارية والرأسمالية للوزارات المدنية والوحدات الحكومية  والهيئات العامة  للسنة المالية 2026م </t>
  </si>
  <si>
    <t>تقديرات المصروفات الجارية والرأسمالية حسب التخصصات الوظيفية  للوزارات المدنية والوحدات الحكومية والهيئات العامة للسنة المالية 2026م</t>
  </si>
  <si>
    <t>العودة إلى صفحة البيانات</t>
  </si>
  <si>
    <r>
      <rPr>
        <b/>
        <sz val="11"/>
        <color indexed="8"/>
        <rFont val="TheSans"/>
        <family val="2"/>
      </rPr>
      <t xml:space="preserve">تتضمن هذه القائمة حوالي </t>
    </r>
    <r>
      <rPr>
        <b/>
        <sz val="11"/>
        <color indexed="10"/>
        <rFont val="TheSans"/>
        <family val="2"/>
      </rPr>
      <t xml:space="preserve">1550 </t>
    </r>
    <r>
      <rPr>
        <b/>
        <sz val="11"/>
        <color indexed="8"/>
        <rFont val="TheSans"/>
        <family val="2"/>
      </rPr>
      <t xml:space="preserve">بيانًا لبيانات الميزانية العامة للدولة لعامة 2026م كما هو آتي: </t>
    </r>
    <r>
      <rPr>
        <sz val="10"/>
        <color indexed="8"/>
        <rFont val="TheSans"/>
        <family val="2"/>
      </rPr>
      <t xml:space="preserve">
-</t>
    </r>
    <r>
      <rPr>
        <b/>
        <sz val="10"/>
        <color rgb="FF000000"/>
        <rFont val="TheSans"/>
        <family val="2"/>
      </rPr>
      <t xml:space="preserve"> الإيرادات الجارية</t>
    </r>
    <r>
      <rPr>
        <b/>
        <sz val="10"/>
        <color indexed="8"/>
        <rFont val="TheSans"/>
        <family val="2"/>
      </rPr>
      <t xml:space="preserve"> </t>
    </r>
    <r>
      <rPr>
        <sz val="10"/>
        <color indexed="8"/>
        <rFont val="TheSans"/>
        <family val="2"/>
      </rPr>
      <t xml:space="preserve">المُقدرة حسب الجهات والتخصصات الوظيفية والبنود . 
- </t>
    </r>
    <r>
      <rPr>
        <b/>
        <sz val="10"/>
        <color indexed="8"/>
        <rFont val="TheSans"/>
        <family val="2"/>
      </rPr>
      <t xml:space="preserve">الإيرادات الرأسمالية والاستردادات المالية </t>
    </r>
    <r>
      <rPr>
        <sz val="10"/>
        <color indexed="8"/>
        <rFont val="TheSans"/>
        <family val="2"/>
      </rPr>
      <t xml:space="preserve">المُقدرة حسب التخصصات الوظيفية والبنود. 
- </t>
    </r>
    <r>
      <rPr>
        <b/>
        <sz val="10"/>
        <color indexed="8"/>
        <rFont val="TheSans"/>
        <family val="2"/>
      </rPr>
      <t>المصروفات الجارية</t>
    </r>
    <r>
      <rPr>
        <sz val="10"/>
        <color indexed="8"/>
        <rFont val="TheSans"/>
        <family val="2"/>
      </rPr>
      <t xml:space="preserve"> المُقدرة حسب الجهات والتخصصات الوظيفية. 
- </t>
    </r>
    <r>
      <rPr>
        <b/>
        <sz val="10"/>
        <color indexed="8"/>
        <rFont val="TheSans"/>
        <family val="2"/>
      </rPr>
      <t>المصروفات الرأسمالية</t>
    </r>
    <r>
      <rPr>
        <sz val="10"/>
        <color indexed="8"/>
        <rFont val="TheSans"/>
        <family val="2"/>
      </rPr>
      <t xml:space="preserve"> المُقدرة حسب الجهات  والتخصصات الوظيفية. </t>
    </r>
  </si>
  <si>
    <t>تستعرض تقديرات الميزانية العامة للدولة للسنة المالية 2026م والمُعتمدة بموجب المرسوم السلطاني، كما توضح التقديرات حسب الإيرادات والمصروفات والعجز.</t>
  </si>
  <si>
    <t xml:space="preserve">الإيرادات، المصروفات، إيرادات (جارية، رأسمالية)، استردادات رأسمالية، مصروفات( جارية، رأسمالية) </t>
  </si>
  <si>
    <t xml:space="preserve">هي البنود التي توضح المبالغ المُعتمدة في تقديرات الميزانية خلال سنة معينة بالعملات المحلية وذلك حسب الإيرادات وأنواعها، والمصروفات وأنواعها. </t>
  </si>
  <si>
    <t>الإيرادات المُقدرة</t>
  </si>
  <si>
    <t>هي المبالغ التي يتوقع تحقيقها خلال سنة معينة بالعملات المحلية.</t>
  </si>
  <si>
    <t xml:space="preserve">المصروفات </t>
  </si>
  <si>
    <t>هي المبالغ المتوقع صرفها خلال سنة معينة بالعملات المحلية.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</si>
</sst>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ر_._ع_._‏_-;\-* #,##0.00\ _ر_._ع_._‏_-;_-* &quot;-&quot;??\ _ر_._ع_._‏_-;_-@_-"/>
    <numFmt numFmtId="167" formatCode="_-* #,##0.00_-;_-* #,##0.00\-;_-* &quot;-&quot;??_-;_-@_-"/>
    <numFmt numFmtId="168" formatCode="###\ ###\ \ "/>
    <numFmt numFmtId="169" formatCode="yyyy/mm/dd"/>
    <numFmt numFmtId="170" formatCode="###\ ###\ ###"/>
    <numFmt numFmtId="171" formatCode="###0_-;\(###0\)"/>
    <numFmt numFmtId="172" formatCode="\ \ \ ###\ ###\ \ ###\ ###\ \ \ "/>
    <numFmt numFmtId="173" formatCode="###\ ###\ ###\ \ \ "/>
    <numFmt numFmtId="174" formatCode="###\ ###\ ###\ ###\ \ \ "/>
    <numFmt numFmtId="175" formatCode="###\ ###\ ###;[Red]\(###\ ###\ ###\);&quot;-&quot;"/>
  </numFmts>
  <fonts count="48" x14ac:knownFonts="1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AAF_Najed"/>
    </font>
    <font>
      <sz val="19"/>
      <name val="AAF_Najed"/>
    </font>
    <font>
      <sz val="20"/>
      <name val="AAF_Najed"/>
    </font>
    <font>
      <sz val="18"/>
      <name val="AAF_Najed"/>
    </font>
    <font>
      <sz val="10"/>
      <name val="AAF_Najed"/>
    </font>
    <font>
      <b/>
      <sz val="10"/>
      <name val="AAF_Najed"/>
    </font>
    <font>
      <sz val="17"/>
      <name val="AAF_Najed"/>
    </font>
    <font>
      <b/>
      <sz val="18"/>
      <name val="AAF_Najed"/>
    </font>
    <font>
      <sz val="11"/>
      <name val="AAF_Najed"/>
    </font>
    <font>
      <b/>
      <sz val="11"/>
      <color theme="1"/>
      <name val="TheSans"/>
      <family val="2"/>
    </font>
    <font>
      <b/>
      <sz val="11"/>
      <name val="AAF_Najed"/>
    </font>
    <font>
      <sz val="11"/>
      <color theme="1"/>
      <name val="TheSans"/>
      <family val="2"/>
    </font>
    <font>
      <i/>
      <sz val="11"/>
      <name val="AAF_Najed"/>
    </font>
    <font>
      <b/>
      <sz val="13"/>
      <color theme="1"/>
      <name val="TheSans"/>
      <family val="2"/>
    </font>
    <font>
      <sz val="9"/>
      <color theme="1"/>
      <name val="TheSans"/>
      <family val="2"/>
    </font>
    <font>
      <b/>
      <sz val="13"/>
      <color theme="0"/>
      <name val="TheSans"/>
      <family val="2"/>
    </font>
    <font>
      <b/>
      <sz val="11"/>
      <color theme="0"/>
      <name val="TheSans"/>
      <family val="2"/>
    </font>
    <font>
      <b/>
      <sz val="10"/>
      <color rgb="FFFF0000"/>
      <name val="TheSans"/>
      <family val="2"/>
    </font>
    <font>
      <b/>
      <sz val="10"/>
      <color indexed="10"/>
      <name val="AAF_Najed"/>
    </font>
    <font>
      <sz val="11"/>
      <name val="TheSans"/>
      <family val="2"/>
    </font>
    <font>
      <sz val="11"/>
      <color theme="0"/>
      <name val="TheSans"/>
      <family val="2"/>
    </font>
    <font>
      <b/>
      <sz val="11"/>
      <name val="TheSans"/>
      <family val="2"/>
    </font>
    <font>
      <b/>
      <sz val="11"/>
      <color rgb="FFFF0000"/>
      <name val="TheSans"/>
      <family val="2"/>
    </font>
    <font>
      <sz val="9"/>
      <name val="TheSans"/>
      <family val="2"/>
    </font>
    <font>
      <i/>
      <sz val="11"/>
      <name val="TheSans"/>
      <family val="2"/>
    </font>
    <font>
      <b/>
      <sz val="10"/>
      <color indexed="10"/>
      <name val="TheSans"/>
      <family val="2"/>
    </font>
    <font>
      <b/>
      <sz val="11"/>
      <color indexed="10"/>
      <name val="TheSans"/>
      <family val="2"/>
    </font>
    <font>
      <b/>
      <sz val="13"/>
      <name val="TheSans"/>
      <family val="2"/>
    </font>
    <font>
      <b/>
      <sz val="13"/>
      <color rgb="FFFFFFFF"/>
      <name val="TheSans"/>
      <family val="2"/>
    </font>
    <font>
      <u/>
      <sz val="10"/>
      <color theme="10"/>
      <name val="Arial"/>
      <charset val="178"/>
    </font>
    <font>
      <sz val="10"/>
      <color theme="0"/>
      <name val="TheSans"/>
      <family val="2"/>
    </font>
    <font>
      <b/>
      <sz val="11"/>
      <color rgb="FF000000"/>
      <name val="TheSans"/>
      <family val="2"/>
    </font>
    <font>
      <sz val="10"/>
      <color rgb="FF000000"/>
      <name val="TheSans"/>
      <family val="2"/>
    </font>
    <font>
      <u/>
      <sz val="10"/>
      <color theme="10"/>
      <name val="TheSans"/>
      <family val="2"/>
    </font>
    <font>
      <b/>
      <sz val="11"/>
      <color indexed="8"/>
      <name val="TheSans"/>
      <family val="2"/>
    </font>
    <font>
      <sz val="10"/>
      <color indexed="8"/>
      <name val="TheSans"/>
      <family val="2"/>
    </font>
    <font>
      <b/>
      <sz val="10"/>
      <color indexed="8"/>
      <name val="TheSans"/>
      <family val="2"/>
    </font>
    <font>
      <b/>
      <sz val="10"/>
      <color rgb="FFE43C2F"/>
      <name val="TheSans"/>
      <family val="2"/>
    </font>
    <font>
      <b/>
      <sz val="10"/>
      <color theme="0"/>
      <name val="TheSans"/>
      <family val="2"/>
    </font>
    <font>
      <b/>
      <sz val="10"/>
      <color rgb="FF000000"/>
      <name val="The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45571"/>
        <bgColor indexed="64"/>
      </patternFill>
    </fill>
    <fill>
      <patternFill patternType="solid">
        <fgColor rgb="FF74C3D4"/>
        <bgColor indexed="64"/>
      </patternFill>
    </fill>
    <fill>
      <patternFill patternType="solid">
        <fgColor rgb="FFD6D7D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487">
    <xf numFmtId="0" fontId="0" fillId="0" borderId="0"/>
    <xf numFmtId="165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4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7" fillId="0" borderId="0" applyNumberFormat="0" applyFill="0" applyBorder="0" applyAlignment="0" applyProtection="0"/>
  </cellStyleXfs>
  <cellXfs count="293">
    <xf numFmtId="0" fontId="0" fillId="0" borderId="0" xfId="0"/>
    <xf numFmtId="0" fontId="8" fillId="0" borderId="0" xfId="0" applyFont="1" applyFill="1" applyAlignment="1">
      <alignment vertical="center"/>
    </xf>
    <xf numFmtId="0" fontId="8" fillId="0" borderId="0" xfId="0" applyFont="1" applyFill="1"/>
    <xf numFmtId="175" fontId="8" fillId="0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173" fontId="8" fillId="0" borderId="0" xfId="0" applyNumberFormat="1" applyFont="1" applyFill="1" applyAlignment="1">
      <alignment horizontal="right"/>
    </xf>
    <xf numFmtId="173" fontId="8" fillId="0" borderId="0" xfId="0" applyNumberFormat="1" applyFont="1" applyFill="1"/>
    <xf numFmtId="0" fontId="9" fillId="0" borderId="0" xfId="0" applyFont="1" applyFill="1"/>
    <xf numFmtId="0" fontId="11" fillId="0" borderId="0" xfId="7" applyFont="1" applyFill="1" applyAlignment="1">
      <alignment vertical="center"/>
    </xf>
    <xf numFmtId="0" fontId="11" fillId="0" borderId="0" xfId="7" applyFont="1" applyFill="1"/>
    <xf numFmtId="0" fontId="11" fillId="0" borderId="0" xfId="7" applyFont="1" applyFill="1" applyAlignment="1">
      <alignment horizontal="center" vertical="center" wrapText="1"/>
    </xf>
    <xf numFmtId="0" fontId="11" fillId="0" borderId="0" xfId="7" applyFont="1" applyFill="1" applyAlignment="1">
      <alignment horizontal="center"/>
    </xf>
    <xf numFmtId="0" fontId="11" fillId="0" borderId="0" xfId="7" applyFont="1" applyFill="1" applyAlignment="1">
      <alignment horizontal="right"/>
    </xf>
    <xf numFmtId="0" fontId="11" fillId="0" borderId="0" xfId="7" applyFont="1" applyFill="1" applyAlignment="1">
      <alignment readingOrder="2"/>
    </xf>
    <xf numFmtId="0" fontId="11" fillId="0" borderId="0" xfId="7" applyFont="1" applyFill="1" applyAlignment="1"/>
    <xf numFmtId="0" fontId="12" fillId="0" borderId="0" xfId="7" applyFont="1" applyFill="1" applyAlignment="1">
      <alignment vertical="center"/>
    </xf>
    <xf numFmtId="0" fontId="13" fillId="0" borderId="0" xfId="7" applyFont="1" applyFill="1" applyAlignment="1">
      <alignment vertical="center"/>
    </xf>
    <xf numFmtId="0" fontId="12" fillId="0" borderId="0" xfId="7" applyFont="1" applyFill="1" applyAlignment="1">
      <alignment horizontal="center"/>
    </xf>
    <xf numFmtId="165" fontId="12" fillId="0" borderId="0" xfId="1" applyFont="1" applyFill="1" applyAlignment="1">
      <alignment horizontal="center"/>
    </xf>
    <xf numFmtId="0" fontId="12" fillId="0" borderId="0" xfId="7" applyFont="1" applyFill="1"/>
    <xf numFmtId="170" fontId="12" fillId="0" borderId="0" xfId="7" applyNumberFormat="1" applyFont="1" applyFill="1"/>
    <xf numFmtId="0" fontId="14" fillId="0" borderId="0" xfId="7" applyFont="1" applyFill="1" applyAlignment="1">
      <alignment vertical="center"/>
    </xf>
    <xf numFmtId="0" fontId="10" fillId="0" borderId="0" xfId="7" applyFont="1" applyFill="1" applyAlignment="1">
      <alignment vertical="center"/>
    </xf>
    <xf numFmtId="172" fontId="11" fillId="0" borderId="0" xfId="7" applyNumberFormat="1" applyFont="1" applyFill="1" applyAlignment="1">
      <alignment vertical="center"/>
    </xf>
    <xf numFmtId="172" fontId="11" fillId="2" borderId="0" xfId="7" applyNumberFormat="1" applyFont="1" applyFill="1" applyAlignment="1">
      <alignment vertical="center"/>
    </xf>
    <xf numFmtId="0" fontId="11" fillId="2" borderId="0" xfId="7" applyFont="1" applyFill="1" applyAlignment="1">
      <alignment vertical="center"/>
    </xf>
    <xf numFmtId="0" fontId="10" fillId="0" borderId="0" xfId="7" applyFont="1" applyFill="1"/>
    <xf numFmtId="172" fontId="10" fillId="2" borderId="0" xfId="7" applyNumberFormat="1" applyFont="1" applyFill="1"/>
    <xf numFmtId="0" fontId="10" fillId="2" borderId="0" xfId="7" applyFont="1" applyFill="1"/>
    <xf numFmtId="172" fontId="11" fillId="0" borderId="0" xfId="7" applyNumberFormat="1" applyFont="1" applyFill="1" applyAlignment="1">
      <alignment horizontal="center" vertical="center"/>
    </xf>
    <xf numFmtId="0" fontId="11" fillId="0" borderId="0" xfId="7" applyFont="1" applyFill="1" applyAlignment="1">
      <alignment horizontal="center" vertical="center"/>
    </xf>
    <xf numFmtId="0" fontId="15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 wrapText="1"/>
    </xf>
    <xf numFmtId="173" fontId="11" fillId="0" borderId="0" xfId="7" applyNumberFormat="1" applyFont="1" applyFill="1"/>
    <xf numFmtId="172" fontId="10" fillId="0" borderId="0" xfId="7" applyNumberFormat="1" applyFont="1" applyFill="1" applyAlignment="1">
      <alignment vertical="center"/>
    </xf>
    <xf numFmtId="172" fontId="10" fillId="0" borderId="0" xfId="7" applyNumberFormat="1" applyFont="1" applyFill="1"/>
    <xf numFmtId="0" fontId="16" fillId="0" borderId="0" xfId="7" applyFont="1" applyFill="1" applyAlignment="1">
      <alignment vertical="center"/>
    </xf>
    <xf numFmtId="0" fontId="17" fillId="0" borderId="0" xfId="7" applyFont="1" applyFill="1" applyAlignment="1">
      <alignment vertical="center"/>
    </xf>
    <xf numFmtId="0" fontId="18" fillId="0" borderId="0" xfId="7" applyFont="1" applyFill="1" applyAlignment="1">
      <alignment vertical="center"/>
    </xf>
    <xf numFmtId="0" fontId="16" fillId="0" borderId="0" xfId="7" applyFont="1" applyFill="1" applyAlignment="1"/>
    <xf numFmtId="0" fontId="16" fillId="0" borderId="0" xfId="7" applyFont="1" applyFill="1"/>
    <xf numFmtId="0" fontId="20" fillId="0" borderId="0" xfId="7" applyFont="1" applyFill="1" applyAlignment="1">
      <alignment horizontal="right"/>
    </xf>
    <xf numFmtId="171" fontId="16" fillId="0" borderId="0" xfId="7" applyNumberFormat="1" applyFont="1" applyFill="1"/>
    <xf numFmtId="0" fontId="16" fillId="0" borderId="0" xfId="7" applyFont="1" applyFill="1" applyAlignment="1">
      <alignment horizontal="right"/>
    </xf>
    <xf numFmtId="0" fontId="21" fillId="0" borderId="0" xfId="7" applyFont="1" applyFill="1" applyAlignment="1">
      <alignment horizontal="center" vertical="center"/>
    </xf>
    <xf numFmtId="0" fontId="25" fillId="0" borderId="0" xfId="7" applyFont="1" applyFill="1" applyAlignment="1">
      <alignment vertical="center"/>
    </xf>
    <xf numFmtId="0" fontId="17" fillId="5" borderId="6" xfId="7" applyFont="1" applyFill="1" applyBorder="1" applyAlignment="1">
      <alignment vertical="center" readingOrder="2"/>
    </xf>
    <xf numFmtId="173" fontId="19" fillId="5" borderId="7" xfId="7" applyNumberFormat="1" applyFont="1" applyFill="1" applyBorder="1" applyAlignment="1">
      <alignment horizontal="right" vertical="center"/>
    </xf>
    <xf numFmtId="173" fontId="19" fillId="5" borderId="8" xfId="7" applyNumberFormat="1" applyFont="1" applyFill="1" applyBorder="1" applyAlignment="1">
      <alignment horizontal="right" vertical="center"/>
    </xf>
    <xf numFmtId="0" fontId="19" fillId="0" borderId="6" xfId="7" applyFont="1" applyFill="1" applyBorder="1" applyAlignment="1">
      <alignment vertical="center" readingOrder="2"/>
    </xf>
    <xf numFmtId="0" fontId="19" fillId="0" borderId="7" xfId="7" applyFont="1" applyFill="1" applyBorder="1" applyAlignment="1">
      <alignment horizontal="right" vertical="center" readingOrder="2"/>
    </xf>
    <xf numFmtId="173" fontId="19" fillId="0" borderId="8" xfId="7" applyNumberFormat="1" applyFont="1" applyFill="1" applyBorder="1" applyAlignment="1">
      <alignment horizontal="center" vertical="center"/>
    </xf>
    <xf numFmtId="173" fontId="24" fillId="4" borderId="7" xfId="7" applyNumberFormat="1" applyFont="1" applyFill="1" applyBorder="1" applyAlignment="1">
      <alignment horizontal="right" vertical="center"/>
    </xf>
    <xf numFmtId="170" fontId="19" fillId="0" borderId="7" xfId="7" applyNumberFormat="1" applyFont="1" applyFill="1" applyBorder="1" applyAlignment="1">
      <alignment horizontal="center" vertical="center"/>
    </xf>
    <xf numFmtId="170" fontId="19" fillId="0" borderId="8" xfId="7" applyNumberFormat="1" applyFont="1" applyFill="1" applyBorder="1" applyAlignment="1">
      <alignment horizontal="center" vertical="center"/>
    </xf>
    <xf numFmtId="173" fontId="24" fillId="3" borderId="7" xfId="7" applyNumberFormat="1" applyFont="1" applyFill="1" applyBorder="1" applyAlignment="1">
      <alignment horizontal="right" vertical="center"/>
    </xf>
    <xf numFmtId="0" fontId="17" fillId="5" borderId="8" xfId="7" applyFont="1" applyFill="1" applyBorder="1" applyAlignment="1">
      <alignment horizontal="right" vertical="center" readingOrder="2"/>
    </xf>
    <xf numFmtId="0" fontId="17" fillId="0" borderId="6" xfId="7" applyFont="1" applyFill="1" applyBorder="1" applyAlignment="1">
      <alignment horizontal="center" vertical="center" readingOrder="2"/>
    </xf>
    <xf numFmtId="0" fontId="24" fillId="3" borderId="10" xfId="7" applyFont="1" applyFill="1" applyBorder="1" applyAlignment="1">
      <alignment horizontal="right" vertical="center" readingOrder="2"/>
    </xf>
    <xf numFmtId="173" fontId="24" fillId="3" borderId="10" xfId="7" applyNumberFormat="1" applyFont="1" applyFill="1" applyBorder="1" applyAlignment="1">
      <alignment horizontal="right" vertical="center"/>
    </xf>
    <xf numFmtId="0" fontId="26" fillId="0" borderId="0" xfId="7" applyFont="1" applyFill="1" applyAlignment="1">
      <alignment vertical="center"/>
    </xf>
    <xf numFmtId="0" fontId="27" fillId="0" borderId="0" xfId="7" applyFont="1" applyFill="1" applyAlignment="1">
      <alignment horizontal="center"/>
    </xf>
    <xf numFmtId="0" fontId="27" fillId="0" borderId="0" xfId="7" applyFont="1" applyFill="1"/>
    <xf numFmtId="173" fontId="27" fillId="0" borderId="0" xfId="7" applyNumberFormat="1" applyFont="1" applyFill="1"/>
    <xf numFmtId="3" fontId="17" fillId="0" borderId="12" xfId="0" applyNumberFormat="1" applyFont="1" applyBorder="1" applyAlignment="1">
      <alignment horizontal="center" vertical="top" shrinkToFit="1"/>
    </xf>
    <xf numFmtId="173" fontId="19" fillId="0" borderId="14" xfId="7" applyNumberFormat="1" applyFont="1" applyFill="1" applyBorder="1" applyAlignment="1">
      <alignment horizontal="center" vertical="center"/>
    </xf>
    <xf numFmtId="3" fontId="17" fillId="0" borderId="13" xfId="0" applyNumberFormat="1" applyFont="1" applyBorder="1" applyAlignment="1">
      <alignment horizontal="center" vertical="top" shrinkToFit="1"/>
    </xf>
    <xf numFmtId="3" fontId="24" fillId="3" borderId="13" xfId="0" applyNumberFormat="1" applyFont="1" applyFill="1" applyBorder="1" applyAlignment="1">
      <alignment horizontal="center" vertical="top" shrinkToFit="1"/>
    </xf>
    <xf numFmtId="3" fontId="17" fillId="4" borderId="12" xfId="0" applyNumberFormat="1" applyFont="1" applyFill="1" applyBorder="1" applyAlignment="1">
      <alignment horizontal="center" vertical="top" shrinkToFit="1"/>
    </xf>
    <xf numFmtId="0" fontId="17" fillId="4" borderId="7" xfId="7" applyFont="1" applyFill="1" applyBorder="1" applyAlignment="1">
      <alignment horizontal="right" vertical="center" readingOrder="2"/>
    </xf>
    <xf numFmtId="3" fontId="24" fillId="3" borderId="12" xfId="0" applyNumberFormat="1" applyFont="1" applyFill="1" applyBorder="1" applyAlignment="1">
      <alignment horizontal="center" vertical="top" shrinkToFit="1"/>
    </xf>
    <xf numFmtId="3" fontId="17" fillId="0" borderId="6" xfId="0" applyNumberFormat="1" applyFont="1" applyBorder="1" applyAlignment="1">
      <alignment horizontal="center" vertical="top" shrinkToFit="1"/>
    </xf>
    <xf numFmtId="3" fontId="17" fillId="0" borderId="8" xfId="0" applyNumberFormat="1" applyFont="1" applyBorder="1" applyAlignment="1">
      <alignment horizontal="center" vertical="top" shrinkToFit="1"/>
    </xf>
    <xf numFmtId="3" fontId="17" fillId="4" borderId="6" xfId="0" applyNumberFormat="1" applyFont="1" applyFill="1" applyBorder="1" applyAlignment="1">
      <alignment horizontal="center" vertical="top" shrinkToFit="1"/>
    </xf>
    <xf numFmtId="3" fontId="17" fillId="4" borderId="8" xfId="0" applyNumberFormat="1" applyFont="1" applyFill="1" applyBorder="1" applyAlignment="1">
      <alignment horizontal="center" vertical="top" shrinkToFit="1"/>
    </xf>
    <xf numFmtId="3" fontId="24" fillId="3" borderId="9" xfId="0" applyNumberFormat="1" applyFont="1" applyFill="1" applyBorder="1" applyAlignment="1">
      <alignment horizontal="center" vertical="top" shrinkToFit="1"/>
    </xf>
    <xf numFmtId="3" fontId="24" fillId="3" borderId="11" xfId="0" applyNumberFormat="1" applyFont="1" applyFill="1" applyBorder="1" applyAlignment="1">
      <alignment horizontal="center" vertical="top" shrinkToFit="1"/>
    </xf>
    <xf numFmtId="3" fontId="24" fillId="3" borderId="8" xfId="0" applyNumberFormat="1" applyFont="1" applyFill="1" applyBorder="1" applyAlignment="1">
      <alignment horizontal="center" vertical="top" shrinkToFit="1"/>
    </xf>
    <xf numFmtId="0" fontId="29" fillId="4" borderId="2" xfId="7" applyNumberFormat="1" applyFont="1" applyFill="1" applyBorder="1" applyAlignment="1">
      <alignment horizontal="center" vertical="center"/>
    </xf>
    <xf numFmtId="0" fontId="17" fillId="4" borderId="22" xfId="7" applyFont="1" applyFill="1" applyBorder="1" applyAlignment="1">
      <alignment horizontal="right" vertical="center" readingOrder="2"/>
    </xf>
    <xf numFmtId="172" fontId="29" fillId="4" borderId="12" xfId="7" applyNumberFormat="1" applyFont="1" applyFill="1" applyBorder="1" applyAlignment="1">
      <alignment horizontal="right" vertical="center"/>
    </xf>
    <xf numFmtId="3" fontId="17" fillId="0" borderId="2" xfId="0" applyNumberFormat="1" applyFont="1" applyBorder="1" applyAlignment="1">
      <alignment horizontal="center" vertical="top" shrinkToFit="1"/>
    </xf>
    <xf numFmtId="0" fontId="19" fillId="0" borderId="22" xfId="7" applyFont="1" applyFill="1" applyBorder="1" applyAlignment="1">
      <alignment horizontal="right" vertical="center" readingOrder="2"/>
    </xf>
    <xf numFmtId="3" fontId="24" fillId="3" borderId="2" xfId="0" applyNumberFormat="1" applyFont="1" applyFill="1" applyBorder="1" applyAlignment="1">
      <alignment horizontal="center" vertical="top" shrinkToFit="1"/>
    </xf>
    <xf numFmtId="0" fontId="28" fillId="3" borderId="22" xfId="7" applyFont="1" applyFill="1" applyBorder="1" applyAlignment="1">
      <alignment horizontal="right" vertical="center" readingOrder="2"/>
    </xf>
    <xf numFmtId="3" fontId="17" fillId="4" borderId="2" xfId="0" applyNumberFormat="1" applyFont="1" applyFill="1" applyBorder="1" applyAlignment="1">
      <alignment horizontal="center" vertical="top" shrinkToFit="1"/>
    </xf>
    <xf numFmtId="3" fontId="24" fillId="3" borderId="23" xfId="0" applyNumberFormat="1" applyFont="1" applyFill="1" applyBorder="1" applyAlignment="1">
      <alignment horizontal="center" vertical="top" shrinkToFit="1"/>
    </xf>
    <xf numFmtId="3" fontId="24" fillId="3" borderId="25" xfId="0" applyNumberFormat="1" applyFont="1" applyFill="1" applyBorder="1" applyAlignment="1">
      <alignment horizontal="center" vertical="top" shrinkToFit="1"/>
    </xf>
    <xf numFmtId="0" fontId="19" fillId="0" borderId="0" xfId="7" applyFont="1" applyFill="1" applyAlignment="1">
      <alignment horizontal="center"/>
    </xf>
    <xf numFmtId="165" fontId="19" fillId="0" borderId="0" xfId="1" applyFont="1" applyFill="1" applyAlignment="1">
      <alignment horizontal="center"/>
    </xf>
    <xf numFmtId="3" fontId="17" fillId="0" borderId="7" xfId="0" applyNumberFormat="1" applyFont="1" applyBorder="1" applyAlignment="1">
      <alignment horizontal="center" vertical="top" shrinkToFit="1"/>
    </xf>
    <xf numFmtId="3" fontId="24" fillId="3" borderId="7" xfId="0" applyNumberFormat="1" applyFont="1" applyFill="1" applyBorder="1" applyAlignment="1">
      <alignment horizontal="center" vertical="top" shrinkToFit="1"/>
    </xf>
    <xf numFmtId="3" fontId="17" fillId="4" borderId="7" xfId="0" applyNumberFormat="1" applyFont="1" applyFill="1" applyBorder="1" applyAlignment="1">
      <alignment horizontal="center" vertical="top" shrinkToFit="1"/>
    </xf>
    <xf numFmtId="170" fontId="19" fillId="0" borderId="0" xfId="7" applyNumberFormat="1" applyFont="1" applyFill="1" applyBorder="1" applyAlignment="1"/>
    <xf numFmtId="0" fontId="23" fillId="3" borderId="6" xfId="7" applyFont="1" applyFill="1" applyBorder="1" applyAlignment="1">
      <alignment horizontal="center" vertical="center"/>
    </xf>
    <xf numFmtId="1" fontId="23" fillId="3" borderId="7" xfId="1" applyNumberFormat="1" applyFont="1" applyFill="1" applyBorder="1" applyAlignment="1">
      <alignment horizontal="center" vertical="center"/>
    </xf>
    <xf numFmtId="0" fontId="23" fillId="3" borderId="7" xfId="7" applyFont="1" applyFill="1" applyBorder="1" applyAlignment="1">
      <alignment horizontal="center" vertical="center"/>
    </xf>
    <xf numFmtId="0" fontId="17" fillId="4" borderId="7" xfId="7" applyFont="1" applyFill="1" applyBorder="1" applyAlignment="1">
      <alignment vertical="center"/>
    </xf>
    <xf numFmtId="0" fontId="19" fillId="0" borderId="7" xfId="0" applyFont="1" applyBorder="1" applyAlignment="1">
      <alignment horizontal="right" vertical="top" wrapText="1" readingOrder="2"/>
    </xf>
    <xf numFmtId="0" fontId="19" fillId="0" borderId="7" xfId="0" applyFont="1" applyBorder="1" applyAlignment="1">
      <alignment horizontal="right" vertical="top" wrapText="1" indent="1" readingOrder="2"/>
    </xf>
    <xf numFmtId="3" fontId="24" fillId="3" borderId="6" xfId="0" applyNumberFormat="1" applyFont="1" applyFill="1" applyBorder="1" applyAlignment="1">
      <alignment horizontal="center" vertical="top" shrinkToFit="1"/>
    </xf>
    <xf numFmtId="3" fontId="24" fillId="3" borderId="10" xfId="0" applyNumberFormat="1" applyFont="1" applyFill="1" applyBorder="1" applyAlignment="1">
      <alignment horizontal="center" vertical="top" shrinkToFit="1"/>
    </xf>
    <xf numFmtId="0" fontId="24" fillId="3" borderId="7" xfId="0" applyFont="1" applyFill="1" applyBorder="1" applyAlignment="1">
      <alignment horizontal="right" vertical="top" wrapText="1" indent="1" readingOrder="2"/>
    </xf>
    <xf numFmtId="0" fontId="17" fillId="4" borderId="7" xfId="0" applyFont="1" applyFill="1" applyBorder="1" applyAlignment="1">
      <alignment horizontal="right" vertical="top" wrapText="1" indent="1" readingOrder="2"/>
    </xf>
    <xf numFmtId="0" fontId="24" fillId="3" borderId="10" xfId="0" applyFont="1" applyFill="1" applyBorder="1" applyAlignment="1">
      <alignment horizontal="right" vertical="top" wrapText="1" indent="1" readingOrder="2"/>
    </xf>
    <xf numFmtId="0" fontId="17" fillId="4" borderId="6" xfId="7" applyFont="1" applyFill="1" applyBorder="1" applyAlignment="1">
      <alignment horizontal="center" vertical="center"/>
    </xf>
    <xf numFmtId="1" fontId="17" fillId="4" borderId="7" xfId="1" applyNumberFormat="1" applyFont="1" applyFill="1" applyBorder="1" applyAlignment="1">
      <alignment horizontal="center" vertical="center"/>
    </xf>
    <xf numFmtId="0" fontId="17" fillId="4" borderId="7" xfId="7" applyFont="1" applyFill="1" applyBorder="1" applyAlignment="1">
      <alignment horizontal="center" vertical="center"/>
    </xf>
    <xf numFmtId="168" fontId="17" fillId="4" borderId="8" xfId="7" applyNumberFormat="1" applyFont="1" applyFill="1" applyBorder="1" applyAlignment="1">
      <alignment horizontal="right" vertical="center"/>
    </xf>
    <xf numFmtId="0" fontId="27" fillId="0" borderId="0" xfId="7" applyFont="1" applyFill="1" applyAlignment="1">
      <alignment horizontal="right"/>
    </xf>
    <xf numFmtId="0" fontId="31" fillId="0" borderId="0" xfId="7" applyFont="1" applyFill="1" applyAlignment="1">
      <alignment horizontal="left" readingOrder="2"/>
    </xf>
    <xf numFmtId="0" fontId="27" fillId="4" borderId="2" xfId="7" applyNumberFormat="1" applyFont="1" applyFill="1" applyBorder="1" applyAlignment="1">
      <alignment horizontal="center" vertical="center"/>
    </xf>
    <xf numFmtId="0" fontId="29" fillId="4" borderId="22" xfId="7" applyFont="1" applyFill="1" applyBorder="1" applyAlignment="1">
      <alignment horizontal="right" vertical="center" indent="2"/>
    </xf>
    <xf numFmtId="0" fontId="29" fillId="4" borderId="22" xfId="7" applyFont="1" applyFill="1" applyBorder="1" applyAlignment="1">
      <alignment horizontal="right" vertical="center" indent="2" readingOrder="2"/>
    </xf>
    <xf numFmtId="0" fontId="27" fillId="0" borderId="22" xfId="7" applyFont="1" applyFill="1" applyBorder="1" applyAlignment="1">
      <alignment horizontal="right" vertical="center" indent="2"/>
    </xf>
    <xf numFmtId="0" fontId="24" fillId="3" borderId="22" xfId="7" applyFont="1" applyFill="1" applyBorder="1" applyAlignment="1">
      <alignment horizontal="right" vertical="center"/>
    </xf>
    <xf numFmtId="3" fontId="24" fillId="3" borderId="2" xfId="0" applyNumberFormat="1" applyFont="1" applyFill="1" applyBorder="1" applyAlignment="1">
      <alignment horizontal="right" vertical="top" shrinkToFit="1"/>
    </xf>
    <xf numFmtId="3" fontId="24" fillId="3" borderId="12" xfId="0" applyNumberFormat="1" applyFont="1" applyFill="1" applyBorder="1" applyAlignment="1">
      <alignment horizontal="right" vertical="top" shrinkToFit="1"/>
    </xf>
    <xf numFmtId="3" fontId="24" fillId="3" borderId="23" xfId="0" applyNumberFormat="1" applyFont="1" applyFill="1" applyBorder="1" applyAlignment="1">
      <alignment horizontal="right" vertical="top" shrinkToFit="1"/>
    </xf>
    <xf numFmtId="0" fontId="24" fillId="3" borderId="24" xfId="7" applyFont="1" applyFill="1" applyBorder="1" applyAlignment="1">
      <alignment horizontal="right" vertical="center"/>
    </xf>
    <xf numFmtId="3" fontId="24" fillId="3" borderId="25" xfId="0" applyNumberFormat="1" applyFont="1" applyFill="1" applyBorder="1" applyAlignment="1">
      <alignment horizontal="right" vertical="top" shrinkToFit="1"/>
    </xf>
    <xf numFmtId="0" fontId="27" fillId="0" borderId="0" xfId="7" applyFont="1" applyFill="1" applyAlignment="1">
      <alignment vertical="center"/>
    </xf>
    <xf numFmtId="0" fontId="32" fillId="0" borderId="0" xfId="7" applyFont="1" applyFill="1" applyAlignment="1">
      <alignment horizontal="center"/>
    </xf>
    <xf numFmtId="0" fontId="27" fillId="0" borderId="0" xfId="7" applyFont="1" applyFill="1" applyAlignment="1">
      <alignment horizontal="center" vertical="center" wrapText="1"/>
    </xf>
    <xf numFmtId="173" fontId="27" fillId="0" borderId="0" xfId="7" applyNumberFormat="1" applyFont="1" applyFill="1" applyAlignment="1">
      <alignment vertical="center"/>
    </xf>
    <xf numFmtId="1" fontId="27" fillId="0" borderId="0" xfId="7" applyNumberFormat="1" applyFont="1" applyFill="1" applyAlignment="1">
      <alignment horizontal="center" vertical="center" wrapText="1"/>
    </xf>
    <xf numFmtId="169" fontId="27" fillId="0" borderId="0" xfId="7" applyNumberFormat="1" applyFont="1" applyFill="1" applyBorder="1" applyAlignment="1">
      <alignment horizontal="right" vertical="center" readingOrder="2"/>
    </xf>
    <xf numFmtId="0" fontId="32" fillId="0" borderId="0" xfId="7" applyFont="1" applyFill="1" applyAlignment="1">
      <alignment horizontal="right"/>
    </xf>
    <xf numFmtId="0" fontId="27" fillId="0" borderId="0" xfId="7" applyFont="1" applyFill="1" applyBorder="1" applyAlignment="1">
      <alignment readingOrder="2"/>
    </xf>
    <xf numFmtId="0" fontId="23" fillId="3" borderId="6" xfId="7" applyFont="1" applyFill="1" applyBorder="1" applyAlignment="1">
      <alignment horizontal="center" vertical="center" wrapText="1"/>
    </xf>
    <xf numFmtId="0" fontId="23" fillId="3" borderId="7" xfId="7" applyFont="1" applyFill="1" applyBorder="1" applyAlignment="1">
      <alignment horizontal="center" vertical="center" wrapText="1"/>
    </xf>
    <xf numFmtId="0" fontId="19" fillId="0" borderId="7" xfId="7" applyFont="1" applyFill="1" applyBorder="1" applyAlignment="1">
      <alignment horizontal="right" vertical="center" indent="2"/>
    </xf>
    <xf numFmtId="0" fontId="17" fillId="4" borderId="7" xfId="7" applyFont="1" applyFill="1" applyBorder="1" applyAlignment="1">
      <alignment horizontal="right" vertical="center" indent="2"/>
    </xf>
    <xf numFmtId="170" fontId="19" fillId="4" borderId="8" xfId="7" applyNumberFormat="1" applyFont="1" applyFill="1" applyBorder="1" applyAlignment="1">
      <alignment horizontal="right" vertical="center"/>
    </xf>
    <xf numFmtId="0" fontId="24" fillId="3" borderId="7" xfId="7" applyFont="1" applyFill="1" applyBorder="1" applyAlignment="1">
      <alignment horizontal="right" vertical="center"/>
    </xf>
    <xf numFmtId="3" fontId="24" fillId="3" borderId="9" xfId="0" applyNumberFormat="1" applyFont="1" applyFill="1" applyBorder="1" applyAlignment="1">
      <alignment horizontal="right" vertical="top" shrinkToFit="1"/>
    </xf>
    <xf numFmtId="3" fontId="24" fillId="3" borderId="10" xfId="0" applyNumberFormat="1" applyFont="1" applyFill="1" applyBorder="1" applyAlignment="1">
      <alignment horizontal="right" vertical="top" shrinkToFit="1"/>
    </xf>
    <xf numFmtId="0" fontId="24" fillId="3" borderId="10" xfId="7" applyFont="1" applyFill="1" applyBorder="1" applyAlignment="1">
      <alignment horizontal="right" vertical="center"/>
    </xf>
    <xf numFmtId="3" fontId="24" fillId="3" borderId="11" xfId="0" applyNumberFormat="1" applyFont="1" applyFill="1" applyBorder="1" applyAlignment="1">
      <alignment horizontal="right" vertical="top" shrinkToFit="1"/>
    </xf>
    <xf numFmtId="0" fontId="27" fillId="0" borderId="0" xfId="0" applyFont="1" applyFill="1"/>
    <xf numFmtId="0" fontId="27" fillId="0" borderId="0" xfId="0" applyFont="1" applyFill="1" applyAlignment="1">
      <alignment vertical="center"/>
    </xf>
    <xf numFmtId="0" fontId="27" fillId="0" borderId="1" xfId="0" applyFont="1" applyFill="1" applyBorder="1" applyAlignment="1"/>
    <xf numFmtId="0" fontId="27" fillId="0" borderId="0" xfId="0" applyFont="1" applyFill="1" applyAlignment="1">
      <alignment horizontal="center"/>
    </xf>
    <xf numFmtId="174" fontId="27" fillId="0" borderId="0" xfId="0" applyNumberFormat="1" applyFont="1" applyFill="1"/>
    <xf numFmtId="1" fontId="27" fillId="0" borderId="0" xfId="0" applyNumberFormat="1" applyFont="1" applyFill="1"/>
    <xf numFmtId="0" fontId="23" fillId="3" borderId="7" xfId="0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right" vertical="top" shrinkToFit="1"/>
    </xf>
    <xf numFmtId="0" fontId="35" fillId="3" borderId="9" xfId="0" applyFont="1" applyFill="1" applyBorder="1" applyAlignment="1">
      <alignment horizontal="center" vertical="top" wrapText="1" readingOrder="2"/>
    </xf>
    <xf numFmtId="0" fontId="23" fillId="3" borderId="9" xfId="0" applyFont="1" applyFill="1" applyBorder="1" applyAlignment="1">
      <alignment horizontal="center" vertical="top" wrapText="1" readingOrder="2"/>
    </xf>
    <xf numFmtId="3" fontId="36" fillId="3" borderId="10" xfId="0" applyNumberFormat="1" applyFont="1" applyFill="1" applyBorder="1" applyAlignment="1">
      <alignment horizontal="center" vertical="top" shrinkToFit="1"/>
    </xf>
    <xf numFmtId="3" fontId="36" fillId="3" borderId="11" xfId="0" applyNumberFormat="1" applyFont="1" applyFill="1" applyBorder="1" applyAlignment="1">
      <alignment horizontal="center" vertical="top" shrinkToFit="1"/>
    </xf>
    <xf numFmtId="0" fontId="29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right" vertical="top" shrinkToFit="1"/>
    </xf>
    <xf numFmtId="0" fontId="31" fillId="0" borderId="1" xfId="0" applyFont="1" applyFill="1" applyBorder="1" applyAlignment="1"/>
    <xf numFmtId="0" fontId="19" fillId="0" borderId="1" xfId="0" applyFont="1" applyFill="1" applyBorder="1" applyAlignment="1"/>
    <xf numFmtId="0" fontId="19" fillId="0" borderId="0" xfId="0" applyFont="1" applyFill="1" applyAlignment="1">
      <alignment horizontal="right"/>
    </xf>
    <xf numFmtId="173" fontId="19" fillId="0" borderId="0" xfId="0" applyNumberFormat="1" applyFont="1" applyFill="1" applyAlignment="1">
      <alignment horizontal="right"/>
    </xf>
    <xf numFmtId="0" fontId="17" fillId="4" borderId="6" xfId="0" applyFont="1" applyFill="1" applyBorder="1" applyAlignment="1">
      <alignment horizontal="right" vertical="top" wrapText="1" readingOrder="2"/>
    </xf>
    <xf numFmtId="0" fontId="19" fillId="4" borderId="7" xfId="0" applyFont="1" applyFill="1" applyBorder="1" applyAlignment="1">
      <alignment horizontal="left" wrapText="1"/>
    </xf>
    <xf numFmtId="0" fontId="17" fillId="4" borderId="7" xfId="0" applyFont="1" applyFill="1" applyBorder="1" applyAlignment="1">
      <alignment horizontal="right" wrapText="1"/>
    </xf>
    <xf numFmtId="0" fontId="19" fillId="4" borderId="8" xfId="0" applyFont="1" applyFill="1" applyBorder="1" applyAlignment="1">
      <alignment horizontal="left" wrapText="1"/>
    </xf>
    <xf numFmtId="0" fontId="19" fillId="0" borderId="7" xfId="0" applyFont="1" applyBorder="1" applyAlignment="1">
      <alignment horizontal="right" vertical="center"/>
    </xf>
    <xf numFmtId="0" fontId="24" fillId="3" borderId="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right" vertical="center"/>
    </xf>
    <xf numFmtId="0" fontId="28" fillId="3" borderId="7" xfId="0" applyFont="1" applyFill="1" applyBorder="1" applyAlignment="1">
      <alignment horizontal="right" vertical="center" shrinkToFi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 readingOrder="2"/>
    </xf>
    <xf numFmtId="0" fontId="19" fillId="4" borderId="7" xfId="0" applyFont="1" applyFill="1" applyBorder="1" applyAlignment="1">
      <alignment horizontal="right" vertical="center" shrinkToFit="1"/>
    </xf>
    <xf numFmtId="0" fontId="17" fillId="0" borderId="6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right" vertical="center"/>
    </xf>
    <xf numFmtId="0" fontId="19" fillId="0" borderId="7" xfId="0" applyFont="1" applyFill="1" applyBorder="1" applyAlignment="1">
      <alignment horizontal="right" vertical="center" shrinkToFit="1"/>
    </xf>
    <xf numFmtId="0" fontId="19" fillId="0" borderId="7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 shrinkToFit="1"/>
    </xf>
    <xf numFmtId="170" fontId="19" fillId="0" borderId="7" xfId="7" applyNumberFormat="1" applyFont="1" applyFill="1" applyBorder="1" applyAlignment="1">
      <alignment vertical="center" shrinkToFit="1"/>
    </xf>
    <xf numFmtId="0" fontId="17" fillId="0" borderId="7" xfId="0" applyFont="1" applyFill="1" applyBorder="1" applyAlignment="1">
      <alignment horizontal="right" vertical="center" readingOrder="2"/>
    </xf>
    <xf numFmtId="0" fontId="24" fillId="3" borderId="9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right" vertical="center"/>
    </xf>
    <xf numFmtId="0" fontId="28" fillId="3" borderId="10" xfId="0" applyFont="1" applyFill="1" applyBorder="1" applyAlignment="1">
      <alignment horizontal="right" vertical="center" shrinkToFit="1"/>
    </xf>
    <xf numFmtId="0" fontId="17" fillId="5" borderId="8" xfId="7" applyFont="1" applyFill="1" applyBorder="1" applyAlignment="1">
      <alignment horizontal="center" vertical="top" readingOrder="2"/>
    </xf>
    <xf numFmtId="0" fontId="0" fillId="0" borderId="0" xfId="0" applyAlignment="1">
      <alignment horizontal="left" vertical="top"/>
    </xf>
    <xf numFmtId="0" fontId="38" fillId="3" borderId="19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3" borderId="22" xfId="0" applyFont="1" applyFill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14" fontId="40" fillId="0" borderId="12" xfId="0" applyNumberFormat="1" applyFont="1" applyBorder="1" applyAlignment="1">
      <alignment horizontal="center" vertical="center"/>
    </xf>
    <xf numFmtId="0" fontId="45" fillId="0" borderId="22" xfId="486" applyFont="1" applyFill="1" applyBorder="1" applyAlignment="1" applyProtection="1">
      <alignment horizontal="center" vertical="center" wrapText="1"/>
    </xf>
    <xf numFmtId="0" fontId="38" fillId="3" borderId="23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/>
    </xf>
    <xf numFmtId="0" fontId="28" fillId="3" borderId="19" xfId="0" applyFont="1" applyFill="1" applyBorder="1" applyAlignment="1">
      <alignment horizontal="center" vertical="top"/>
    </xf>
    <xf numFmtId="0" fontId="28" fillId="3" borderId="20" xfId="0" applyFont="1" applyFill="1" applyBorder="1" applyAlignment="1">
      <alignment horizontal="center" vertical="top"/>
    </xf>
    <xf numFmtId="0" fontId="28" fillId="3" borderId="21" xfId="0" applyFont="1" applyFill="1" applyBorder="1" applyAlignment="1">
      <alignment horizontal="center" vertical="top"/>
    </xf>
    <xf numFmtId="0" fontId="40" fillId="0" borderId="2" xfId="0" applyFont="1" applyBorder="1" applyAlignment="1">
      <alignment horizontal="center" vertical="top"/>
    </xf>
    <xf numFmtId="0" fontId="40" fillId="2" borderId="0" xfId="0" applyFont="1" applyFill="1" applyAlignment="1">
      <alignment horizontal="center" vertical="top"/>
    </xf>
    <xf numFmtId="0" fontId="40" fillId="2" borderId="12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0" fillId="0" borderId="26" xfId="0" applyFont="1" applyBorder="1" applyAlignment="1">
      <alignment horizontal="center" vertical="top" wrapText="1"/>
    </xf>
    <xf numFmtId="0" fontId="40" fillId="0" borderId="26" xfId="0" applyFont="1" applyBorder="1" applyAlignment="1">
      <alignment horizontal="center" vertical="top"/>
    </xf>
    <xf numFmtId="0" fontId="40" fillId="0" borderId="27" xfId="0" applyFont="1" applyBorder="1" applyAlignment="1">
      <alignment horizontal="center" vertical="top"/>
    </xf>
    <xf numFmtId="0" fontId="40" fillId="0" borderId="28" xfId="0" applyFont="1" applyBorder="1" applyAlignment="1">
      <alignment horizontal="center" vertical="top"/>
    </xf>
    <xf numFmtId="0" fontId="40" fillId="0" borderId="23" xfId="0" applyFont="1" applyBorder="1" applyAlignment="1">
      <alignment horizontal="center" vertical="top"/>
    </xf>
    <xf numFmtId="0" fontId="40" fillId="0" borderId="24" xfId="0" applyFont="1" applyBorder="1" applyAlignment="1">
      <alignment horizontal="center" vertical="top"/>
    </xf>
    <xf numFmtId="0" fontId="46" fillId="3" borderId="0" xfId="486" applyFont="1" applyFill="1" applyBorder="1" applyAlignment="1" applyProtection="1">
      <alignment horizontal="center" vertical="center"/>
    </xf>
    <xf numFmtId="0" fontId="24" fillId="3" borderId="0" xfId="486" applyFont="1" applyFill="1" applyBorder="1" applyAlignment="1" applyProtection="1">
      <alignment horizontal="center" vertical="center"/>
    </xf>
    <xf numFmtId="3" fontId="24" fillId="4" borderId="13" xfId="0" applyNumberFormat="1" applyFont="1" applyFill="1" applyBorder="1" applyAlignment="1">
      <alignment horizontal="center" vertical="top" shrinkToFit="1"/>
    </xf>
    <xf numFmtId="0" fontId="40" fillId="0" borderId="22" xfId="0" applyFont="1" applyBorder="1" applyAlignment="1">
      <alignment horizontal="right" vertical="top" wrapText="1"/>
    </xf>
    <xf numFmtId="0" fontId="19" fillId="0" borderId="30" xfId="7" applyFont="1" applyFill="1" applyBorder="1" applyAlignment="1">
      <alignment horizontal="right" vertical="center" readingOrder="2"/>
    </xf>
    <xf numFmtId="0" fontId="19" fillId="0" borderId="29" xfId="7" applyFont="1" applyFill="1" applyBorder="1" applyAlignment="1">
      <alignment horizontal="right" vertical="center" readingOrder="2"/>
    </xf>
    <xf numFmtId="0" fontId="17" fillId="0" borderId="30" xfId="7" applyFont="1" applyFill="1" applyBorder="1" applyAlignment="1">
      <alignment horizontal="right" vertical="center" readingOrder="2"/>
    </xf>
    <xf numFmtId="0" fontId="17" fillId="0" borderId="29" xfId="7" applyFont="1" applyFill="1" applyBorder="1" applyAlignment="1">
      <alignment horizontal="right" vertical="center" readingOrder="2"/>
    </xf>
    <xf numFmtId="0" fontId="17" fillId="5" borderId="30" xfId="7" applyFont="1" applyFill="1" applyBorder="1" applyAlignment="1">
      <alignment horizontal="right" vertical="center" readingOrder="2"/>
    </xf>
    <xf numFmtId="0" fontId="19" fillId="0" borderId="30" xfId="7" applyFont="1" applyFill="1" applyBorder="1" applyAlignment="1">
      <alignment horizontal="right" vertical="center" indent="2" readingOrder="2"/>
    </xf>
    <xf numFmtId="173" fontId="19" fillId="5" borderId="29" xfId="7" applyNumberFormat="1" applyFont="1" applyFill="1" applyBorder="1" applyAlignment="1">
      <alignment horizontal="right" vertical="center"/>
    </xf>
    <xf numFmtId="0" fontId="19" fillId="0" borderId="29" xfId="7" applyFont="1" applyFill="1" applyBorder="1" applyAlignment="1">
      <alignment horizontal="right" vertical="center" indent="1" readingOrder="2"/>
    </xf>
    <xf numFmtId="0" fontId="16" fillId="0" borderId="0" xfId="7" applyFont="1" applyFill="1" applyBorder="1" applyAlignment="1"/>
    <xf numFmtId="0" fontId="17" fillId="5" borderId="29" xfId="7" applyFont="1" applyFill="1" applyBorder="1" applyAlignment="1">
      <alignment horizontal="right" vertical="center" readingOrder="2"/>
    </xf>
    <xf numFmtId="0" fontId="41" fillId="0" borderId="22" xfId="486" applyFont="1" applyFill="1" applyBorder="1" applyAlignment="1" applyProtection="1">
      <alignment horizontal="center" vertical="top"/>
    </xf>
    <xf numFmtId="0" fontId="40" fillId="0" borderId="22" xfId="0" applyFont="1" applyBorder="1" applyAlignment="1">
      <alignment horizontal="center" vertical="top"/>
    </xf>
    <xf numFmtId="0" fontId="40" fillId="0" borderId="24" xfId="0" applyFont="1" applyBorder="1" applyAlignment="1">
      <alignment horizontal="center" vertical="top"/>
    </xf>
    <xf numFmtId="0" fontId="40" fillId="0" borderId="25" xfId="0" applyFont="1" applyBorder="1" applyAlignment="1">
      <alignment horizontal="center" vertical="top"/>
    </xf>
    <xf numFmtId="0" fontId="39" fillId="0" borderId="20" xfId="0" applyFont="1" applyBorder="1" applyAlignment="1">
      <alignment horizontal="center" vertical="top"/>
    </xf>
    <xf numFmtId="0" fontId="39" fillId="0" borderId="21" xfId="0" applyFont="1" applyBorder="1" applyAlignment="1">
      <alignment horizontal="center" vertical="top"/>
    </xf>
    <xf numFmtId="0" fontId="40" fillId="0" borderId="22" xfId="0" applyFont="1" applyBorder="1" applyAlignment="1">
      <alignment horizontal="right" vertical="center" wrapText="1"/>
    </xf>
    <xf numFmtId="0" fontId="40" fillId="0" borderId="12" xfId="0" applyFont="1" applyBorder="1" applyAlignment="1">
      <alignment horizontal="right" vertical="center" wrapText="1"/>
    </xf>
    <xf numFmtId="0" fontId="40" fillId="0" borderId="22" xfId="0" applyFont="1" applyBorder="1" applyAlignment="1">
      <alignment horizontal="right" vertical="top"/>
    </xf>
    <xf numFmtId="0" fontId="40" fillId="0" borderId="12" xfId="0" applyFont="1" applyBorder="1" applyAlignment="1">
      <alignment horizontal="right" vertical="top"/>
    </xf>
    <xf numFmtId="0" fontId="24" fillId="3" borderId="0" xfId="486" applyFont="1" applyFill="1" applyBorder="1" applyAlignment="1" applyProtection="1">
      <alignment horizontal="center" vertical="center"/>
    </xf>
    <xf numFmtId="0" fontId="24" fillId="4" borderId="6" xfId="7" applyFont="1" applyFill="1" applyBorder="1" applyAlignment="1">
      <alignment horizontal="right" vertical="center" readingOrder="2"/>
    </xf>
    <xf numFmtId="0" fontId="24" fillId="4" borderId="7" xfId="7" applyFont="1" applyFill="1" applyBorder="1" applyAlignment="1">
      <alignment horizontal="right" vertical="center" readingOrder="2"/>
    </xf>
    <xf numFmtId="0" fontId="24" fillId="3" borderId="9" xfId="7" applyFont="1" applyFill="1" applyBorder="1" applyAlignment="1">
      <alignment horizontal="right" vertical="center" readingOrder="2"/>
    </xf>
    <xf numFmtId="0" fontId="24" fillId="3" borderId="10" xfId="7" applyFont="1" applyFill="1" applyBorder="1" applyAlignment="1">
      <alignment horizontal="right" vertical="center" readingOrder="2"/>
    </xf>
    <xf numFmtId="0" fontId="21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left" vertical="center"/>
    </xf>
    <xf numFmtId="0" fontId="23" fillId="3" borderId="4" xfId="7" applyFont="1" applyFill="1" applyBorder="1" applyAlignment="1">
      <alignment horizontal="center"/>
    </xf>
    <xf numFmtId="0" fontId="23" fillId="3" borderId="5" xfId="7" applyFont="1" applyFill="1" applyBorder="1" applyAlignment="1">
      <alignment horizontal="center"/>
    </xf>
    <xf numFmtId="0" fontId="23" fillId="3" borderId="3" xfId="7" applyFont="1" applyFill="1" applyBorder="1" applyAlignment="1">
      <alignment horizontal="center" vertical="center" readingOrder="2"/>
    </xf>
    <xf numFmtId="0" fontId="23" fillId="3" borderId="4" xfId="7" applyFont="1" applyFill="1" applyBorder="1" applyAlignment="1">
      <alignment horizontal="center" vertical="center" readingOrder="2"/>
    </xf>
    <xf numFmtId="0" fontId="24" fillId="3" borderId="6" xfId="7" applyFont="1" applyFill="1" applyBorder="1" applyAlignment="1">
      <alignment horizontal="right" vertical="center" readingOrder="2"/>
    </xf>
    <xf numFmtId="0" fontId="24" fillId="3" borderId="7" xfId="7" applyFont="1" applyFill="1" applyBorder="1" applyAlignment="1">
      <alignment horizontal="right" vertical="center" readingOrder="2"/>
    </xf>
    <xf numFmtId="0" fontId="46" fillId="3" borderId="0" xfId="486" applyFont="1" applyFill="1" applyBorder="1" applyAlignment="1" applyProtection="1">
      <alignment horizontal="center" vertical="center"/>
    </xf>
    <xf numFmtId="0" fontId="23" fillId="3" borderId="4" xfId="7" applyFont="1" applyFill="1" applyBorder="1" applyAlignment="1">
      <alignment horizontal="center" vertical="center"/>
    </xf>
    <xf numFmtId="0" fontId="23" fillId="3" borderId="7" xfId="7" applyFont="1" applyFill="1" applyBorder="1" applyAlignment="1">
      <alignment horizontal="center" vertical="center"/>
    </xf>
    <xf numFmtId="0" fontId="23" fillId="3" borderId="15" xfId="7" applyFont="1" applyFill="1" applyBorder="1" applyAlignment="1">
      <alignment horizontal="center" vertical="center"/>
    </xf>
    <xf numFmtId="0" fontId="23" fillId="3" borderId="16" xfId="7" applyFont="1" applyFill="1" applyBorder="1" applyAlignment="1">
      <alignment horizontal="center" vertical="center"/>
    </xf>
    <xf numFmtId="0" fontId="23" fillId="3" borderId="17" xfId="7" applyFont="1" applyFill="1" applyBorder="1" applyAlignment="1">
      <alignment horizontal="center" vertical="center"/>
    </xf>
    <xf numFmtId="0" fontId="23" fillId="3" borderId="18" xfId="7" applyFont="1" applyFill="1" applyBorder="1" applyAlignment="1">
      <alignment horizontal="center" vertical="center"/>
    </xf>
    <xf numFmtId="0" fontId="28" fillId="3" borderId="24" xfId="7" applyFont="1" applyFill="1" applyBorder="1" applyAlignment="1">
      <alignment horizontal="right" vertical="center" readingOrder="2"/>
    </xf>
    <xf numFmtId="0" fontId="23" fillId="3" borderId="20" xfId="7" applyFont="1" applyFill="1" applyBorder="1" applyAlignment="1">
      <alignment horizontal="center" vertical="center"/>
    </xf>
    <xf numFmtId="0" fontId="23" fillId="3" borderId="22" xfId="7" applyFont="1" applyFill="1" applyBorder="1" applyAlignment="1">
      <alignment horizontal="center" vertical="center"/>
    </xf>
    <xf numFmtId="0" fontId="23" fillId="3" borderId="21" xfId="7" applyFont="1" applyFill="1" applyBorder="1" applyAlignment="1">
      <alignment horizontal="center" vertical="center"/>
    </xf>
    <xf numFmtId="0" fontId="23" fillId="3" borderId="12" xfId="7" applyFont="1" applyFill="1" applyBorder="1" applyAlignment="1">
      <alignment horizontal="center" vertical="center"/>
    </xf>
    <xf numFmtId="0" fontId="23" fillId="3" borderId="19" xfId="7" applyFont="1" applyFill="1" applyBorder="1" applyAlignment="1">
      <alignment horizontal="center" vertical="center"/>
    </xf>
    <xf numFmtId="0" fontId="23" fillId="3" borderId="2" xfId="7" applyFont="1" applyFill="1" applyBorder="1" applyAlignment="1">
      <alignment horizontal="center" vertical="center"/>
    </xf>
    <xf numFmtId="0" fontId="30" fillId="0" borderId="0" xfId="7" applyFont="1" applyFill="1" applyAlignment="1">
      <alignment horizontal="right" vertical="center"/>
    </xf>
    <xf numFmtId="0" fontId="17" fillId="0" borderId="0" xfId="7" applyFont="1" applyFill="1" applyAlignment="1">
      <alignment horizontal="center" vertical="center" shrinkToFit="1"/>
    </xf>
    <xf numFmtId="0" fontId="23" fillId="3" borderId="3" xfId="7" applyFont="1" applyFill="1" applyBorder="1" applyAlignment="1">
      <alignment horizontal="center" vertical="center"/>
    </xf>
    <xf numFmtId="170" fontId="23" fillId="3" borderId="5" xfId="7" applyNumberFormat="1" applyFont="1" applyFill="1" applyBorder="1" applyAlignment="1">
      <alignment horizontal="center" vertical="center"/>
    </xf>
    <xf numFmtId="170" fontId="23" fillId="3" borderId="8" xfId="7" applyNumberFormat="1" applyFont="1" applyFill="1" applyBorder="1" applyAlignment="1">
      <alignment horizontal="center" vertical="center"/>
    </xf>
    <xf numFmtId="0" fontId="30" fillId="0" borderId="0" xfId="7" applyFont="1" applyFill="1" applyBorder="1" applyAlignment="1">
      <alignment horizontal="right" vertical="center" shrinkToFit="1"/>
    </xf>
    <xf numFmtId="0" fontId="29" fillId="0" borderId="0" xfId="7" applyFont="1" applyFill="1" applyAlignment="1">
      <alignment horizontal="center" vertical="center" shrinkToFit="1"/>
    </xf>
    <xf numFmtId="0" fontId="23" fillId="3" borderId="20" xfId="7" applyFont="1" applyFill="1" applyBorder="1" applyAlignment="1">
      <alignment horizontal="center" vertical="center" wrapText="1"/>
    </xf>
    <xf numFmtId="0" fontId="23" fillId="3" borderId="22" xfId="7" applyFont="1" applyFill="1" applyBorder="1" applyAlignment="1">
      <alignment horizontal="center" vertical="center" wrapText="1"/>
    </xf>
    <xf numFmtId="0" fontId="23" fillId="3" borderId="19" xfId="7" applyFont="1" applyFill="1" applyBorder="1" applyAlignment="1">
      <alignment horizontal="center" vertical="center" wrapText="1"/>
    </xf>
    <xf numFmtId="0" fontId="23" fillId="3" borderId="2" xfId="7" applyFont="1" applyFill="1" applyBorder="1" applyAlignment="1">
      <alignment horizontal="center" vertical="center" wrapText="1"/>
    </xf>
    <xf numFmtId="0" fontId="28" fillId="3" borderId="0" xfId="486" applyFont="1" applyFill="1" applyBorder="1" applyAlignment="1" applyProtection="1">
      <alignment horizontal="center" vertical="center"/>
    </xf>
    <xf numFmtId="0" fontId="33" fillId="0" borderId="0" xfId="7" applyFont="1" applyFill="1" applyBorder="1" applyAlignment="1">
      <alignment horizontal="right"/>
    </xf>
    <xf numFmtId="0" fontId="21" fillId="0" borderId="0" xfId="7" applyFont="1" applyFill="1" applyAlignment="1">
      <alignment horizontal="center" vertical="center" shrinkToFit="1"/>
    </xf>
    <xf numFmtId="0" fontId="23" fillId="3" borderId="3" xfId="7" applyFont="1" applyFill="1" applyBorder="1" applyAlignment="1">
      <alignment horizontal="center" vertical="center" wrapText="1"/>
    </xf>
    <xf numFmtId="0" fontId="23" fillId="3" borderId="4" xfId="7" applyFont="1" applyFill="1" applyBorder="1" applyAlignment="1">
      <alignment horizontal="center" vertical="center" wrapText="1"/>
    </xf>
    <xf numFmtId="0" fontId="23" fillId="3" borderId="7" xfId="7" applyFont="1" applyFill="1" applyBorder="1" applyAlignment="1">
      <alignment horizontal="center" vertical="center" wrapText="1"/>
    </xf>
    <xf numFmtId="0" fontId="23" fillId="3" borderId="5" xfId="7" applyFont="1" applyFill="1" applyBorder="1" applyAlignment="1">
      <alignment horizontal="center" vertical="center" wrapText="1"/>
    </xf>
    <xf numFmtId="0" fontId="23" fillId="3" borderId="8" xfId="7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/>
    </xf>
    <xf numFmtId="0" fontId="21" fillId="0" borderId="0" xfId="0" applyFont="1" applyFill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38" fillId="3" borderId="0" xfId="486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horizontal="right" vertical="center" readingOrder="2"/>
    </xf>
  </cellXfs>
  <cellStyles count="487">
    <cellStyle name="Comma" xfId="1" builtinId="3"/>
    <cellStyle name="Comma 2" xfId="2" xr:uid="{00000000-0005-0000-0000-000001000000}"/>
    <cellStyle name="Comma 2 2" xfId="16" xr:uid="{00000000-0005-0000-0000-00003D000000}"/>
    <cellStyle name="Comma 2 3" xfId="17" xr:uid="{00000000-0005-0000-0000-00003E000000}"/>
    <cellStyle name="Comma 2 4" xfId="18" xr:uid="{00000000-0005-0000-0000-00003F000000}"/>
    <cellStyle name="Comma 2 5" xfId="19" xr:uid="{00000000-0005-0000-0000-000040000000}"/>
    <cellStyle name="Comma 2 6" xfId="15" xr:uid="{00000000-0005-0000-0000-00003C000000}"/>
    <cellStyle name="Comma 3" xfId="3" xr:uid="{00000000-0005-0000-0000-000002000000}"/>
    <cellStyle name="Comma 3 2" xfId="21" xr:uid="{00000000-0005-0000-0000-000042000000}"/>
    <cellStyle name="Comma 3 2 10" xfId="22" xr:uid="{00000000-0005-0000-0000-000043000000}"/>
    <cellStyle name="Comma 3 2 10 2" xfId="23" xr:uid="{00000000-0005-0000-0000-000044000000}"/>
    <cellStyle name="Comma 3 2 10 2 2" xfId="24" xr:uid="{00000000-0005-0000-0000-000045000000}"/>
    <cellStyle name="Comma 3 2 10 3" xfId="25" xr:uid="{00000000-0005-0000-0000-000046000000}"/>
    <cellStyle name="Comma 3 2 11" xfId="26" xr:uid="{00000000-0005-0000-0000-000047000000}"/>
    <cellStyle name="Comma 3 2 11 2" xfId="27" xr:uid="{00000000-0005-0000-0000-000048000000}"/>
    <cellStyle name="Comma 3 2 11 2 2" xfId="28" xr:uid="{00000000-0005-0000-0000-000049000000}"/>
    <cellStyle name="Comma 3 2 11 3" xfId="29" xr:uid="{00000000-0005-0000-0000-00004A000000}"/>
    <cellStyle name="Comma 3 2 12" xfId="30" xr:uid="{00000000-0005-0000-0000-00004B000000}"/>
    <cellStyle name="Comma 3 2 12 2" xfId="31" xr:uid="{00000000-0005-0000-0000-00004C000000}"/>
    <cellStyle name="Comma 3 2 12 2 2" xfId="32" xr:uid="{00000000-0005-0000-0000-00004D000000}"/>
    <cellStyle name="Comma 3 2 12 3" xfId="33" xr:uid="{00000000-0005-0000-0000-00004E000000}"/>
    <cellStyle name="Comma 3 2 13" xfId="34" xr:uid="{00000000-0005-0000-0000-00004F000000}"/>
    <cellStyle name="Comma 3 2 13 2" xfId="35" xr:uid="{00000000-0005-0000-0000-000050000000}"/>
    <cellStyle name="Comma 3 2 13 2 2" xfId="36" xr:uid="{00000000-0005-0000-0000-000051000000}"/>
    <cellStyle name="Comma 3 2 13 3" xfId="37" xr:uid="{00000000-0005-0000-0000-000052000000}"/>
    <cellStyle name="Comma 3 2 14" xfId="38" xr:uid="{00000000-0005-0000-0000-000053000000}"/>
    <cellStyle name="Comma 3 2 15" xfId="39" xr:uid="{00000000-0005-0000-0000-000054000000}"/>
    <cellStyle name="Comma 3 2 15 2" xfId="40" xr:uid="{00000000-0005-0000-0000-000055000000}"/>
    <cellStyle name="Comma 3 2 16" xfId="41" xr:uid="{00000000-0005-0000-0000-000056000000}"/>
    <cellStyle name="Comma 3 2 16 2" xfId="42" xr:uid="{00000000-0005-0000-0000-000057000000}"/>
    <cellStyle name="Comma 3 2 17" xfId="43" xr:uid="{00000000-0005-0000-0000-000058000000}"/>
    <cellStyle name="Comma 3 2 2" xfId="44" xr:uid="{00000000-0005-0000-0000-000059000000}"/>
    <cellStyle name="Comma 3 2 2 2" xfId="45" xr:uid="{00000000-0005-0000-0000-00005A000000}"/>
    <cellStyle name="Comma 3 2 2 2 2" xfId="46" xr:uid="{00000000-0005-0000-0000-00005B000000}"/>
    <cellStyle name="Comma 3 2 2 2 2 2" xfId="47" xr:uid="{00000000-0005-0000-0000-00005C000000}"/>
    <cellStyle name="Comma 3 2 2 2 3" xfId="48" xr:uid="{00000000-0005-0000-0000-00005D000000}"/>
    <cellStyle name="Comma 3 2 2 3" xfId="49" xr:uid="{00000000-0005-0000-0000-00005E000000}"/>
    <cellStyle name="Comma 3 2 2 3 2" xfId="50" xr:uid="{00000000-0005-0000-0000-00005F000000}"/>
    <cellStyle name="Comma 3 2 2 4" xfId="51" xr:uid="{00000000-0005-0000-0000-000060000000}"/>
    <cellStyle name="Comma 3 2 3" xfId="52" xr:uid="{00000000-0005-0000-0000-000061000000}"/>
    <cellStyle name="Comma 3 2 3 2" xfId="53" xr:uid="{00000000-0005-0000-0000-000062000000}"/>
    <cellStyle name="Comma 3 2 3 2 2" xfId="54" xr:uid="{00000000-0005-0000-0000-000063000000}"/>
    <cellStyle name="Comma 3 2 3 2 2 2" xfId="55" xr:uid="{00000000-0005-0000-0000-000064000000}"/>
    <cellStyle name="Comma 3 2 3 2 3" xfId="56" xr:uid="{00000000-0005-0000-0000-000065000000}"/>
    <cellStyle name="Comma 3 2 3 3" xfId="57" xr:uid="{00000000-0005-0000-0000-000066000000}"/>
    <cellStyle name="Comma 3 2 3 3 2" xfId="58" xr:uid="{00000000-0005-0000-0000-000067000000}"/>
    <cellStyle name="Comma 3 2 3 4" xfId="59" xr:uid="{00000000-0005-0000-0000-000068000000}"/>
    <cellStyle name="Comma 3 2 4" xfId="60" xr:uid="{00000000-0005-0000-0000-000069000000}"/>
    <cellStyle name="Comma 3 2 4 2" xfId="61" xr:uid="{00000000-0005-0000-0000-00006A000000}"/>
    <cellStyle name="Comma 3 2 4 2 2" xfId="62" xr:uid="{00000000-0005-0000-0000-00006B000000}"/>
    <cellStyle name="Comma 3 2 4 2 2 2" xfId="63" xr:uid="{00000000-0005-0000-0000-00006C000000}"/>
    <cellStyle name="Comma 3 2 4 2 3" xfId="64" xr:uid="{00000000-0005-0000-0000-00006D000000}"/>
    <cellStyle name="Comma 3 2 4 3" xfId="65" xr:uid="{00000000-0005-0000-0000-00006E000000}"/>
    <cellStyle name="Comma 3 2 4 3 2" xfId="66" xr:uid="{00000000-0005-0000-0000-00006F000000}"/>
    <cellStyle name="Comma 3 2 4 4" xfId="67" xr:uid="{00000000-0005-0000-0000-000070000000}"/>
    <cellStyle name="Comma 3 2 5" xfId="68" xr:uid="{00000000-0005-0000-0000-000071000000}"/>
    <cellStyle name="Comma 3 2 5 2" xfId="69" xr:uid="{00000000-0005-0000-0000-000072000000}"/>
    <cellStyle name="Comma 3 2 5 2 2" xfId="70" xr:uid="{00000000-0005-0000-0000-000073000000}"/>
    <cellStyle name="Comma 3 2 5 2 2 2" xfId="71" xr:uid="{00000000-0005-0000-0000-000074000000}"/>
    <cellStyle name="Comma 3 2 5 2 3" xfId="72" xr:uid="{00000000-0005-0000-0000-000075000000}"/>
    <cellStyle name="Comma 3 2 5 3" xfId="73" xr:uid="{00000000-0005-0000-0000-000076000000}"/>
    <cellStyle name="Comma 3 2 5 3 2" xfId="74" xr:uid="{00000000-0005-0000-0000-000077000000}"/>
    <cellStyle name="Comma 3 2 5 4" xfId="75" xr:uid="{00000000-0005-0000-0000-000078000000}"/>
    <cellStyle name="Comma 3 2 6" xfId="76" xr:uid="{00000000-0005-0000-0000-000079000000}"/>
    <cellStyle name="Comma 3 2 6 2" xfId="77" xr:uid="{00000000-0005-0000-0000-00007A000000}"/>
    <cellStyle name="Comma 3 2 6 2 2" xfId="78" xr:uid="{00000000-0005-0000-0000-00007B000000}"/>
    <cellStyle name="Comma 3 2 6 2 2 2" xfId="79" xr:uid="{00000000-0005-0000-0000-00007C000000}"/>
    <cellStyle name="Comma 3 2 6 2 3" xfId="80" xr:uid="{00000000-0005-0000-0000-00007D000000}"/>
    <cellStyle name="Comma 3 2 6 3" xfId="81" xr:uid="{00000000-0005-0000-0000-00007E000000}"/>
    <cellStyle name="Comma 3 2 6 3 2" xfId="82" xr:uid="{00000000-0005-0000-0000-00007F000000}"/>
    <cellStyle name="Comma 3 2 6 4" xfId="83" xr:uid="{00000000-0005-0000-0000-000080000000}"/>
    <cellStyle name="Comma 3 2 7" xfId="84" xr:uid="{00000000-0005-0000-0000-000081000000}"/>
    <cellStyle name="Comma 3 2 7 2" xfId="85" xr:uid="{00000000-0005-0000-0000-000082000000}"/>
    <cellStyle name="Comma 3 2 7 2 2" xfId="86" xr:uid="{00000000-0005-0000-0000-000083000000}"/>
    <cellStyle name="Comma 3 2 7 2 2 2" xfId="87" xr:uid="{00000000-0005-0000-0000-000084000000}"/>
    <cellStyle name="Comma 3 2 7 2 3" xfId="88" xr:uid="{00000000-0005-0000-0000-000085000000}"/>
    <cellStyle name="Comma 3 2 7 3" xfId="89" xr:uid="{00000000-0005-0000-0000-000086000000}"/>
    <cellStyle name="Comma 3 2 7 3 2" xfId="90" xr:uid="{00000000-0005-0000-0000-000087000000}"/>
    <cellStyle name="Comma 3 2 7 4" xfId="91" xr:uid="{00000000-0005-0000-0000-000088000000}"/>
    <cellStyle name="Comma 3 2 8" xfId="92" xr:uid="{00000000-0005-0000-0000-000089000000}"/>
    <cellStyle name="Comma 3 2 8 2" xfId="93" xr:uid="{00000000-0005-0000-0000-00008A000000}"/>
    <cellStyle name="Comma 3 2 8 2 2" xfId="94" xr:uid="{00000000-0005-0000-0000-00008B000000}"/>
    <cellStyle name="Comma 3 2 8 2 2 2" xfId="95" xr:uid="{00000000-0005-0000-0000-00008C000000}"/>
    <cellStyle name="Comma 3 2 8 2 3" xfId="96" xr:uid="{00000000-0005-0000-0000-00008D000000}"/>
    <cellStyle name="Comma 3 2 8 3" xfId="97" xr:uid="{00000000-0005-0000-0000-00008E000000}"/>
    <cellStyle name="Comma 3 2 8 3 2" xfId="98" xr:uid="{00000000-0005-0000-0000-00008F000000}"/>
    <cellStyle name="Comma 3 2 8 4" xfId="99" xr:uid="{00000000-0005-0000-0000-000090000000}"/>
    <cellStyle name="Comma 3 2 9" xfId="100" xr:uid="{00000000-0005-0000-0000-000091000000}"/>
    <cellStyle name="Comma 3 2 9 2" xfId="101" xr:uid="{00000000-0005-0000-0000-000092000000}"/>
    <cellStyle name="Comma 3 2 9 2 2" xfId="102" xr:uid="{00000000-0005-0000-0000-000093000000}"/>
    <cellStyle name="Comma 3 2 9 3" xfId="103" xr:uid="{00000000-0005-0000-0000-000094000000}"/>
    <cellStyle name="Comma 3 3" xfId="104" xr:uid="{00000000-0005-0000-0000-000095000000}"/>
    <cellStyle name="Comma 3 3 2" xfId="105" xr:uid="{00000000-0005-0000-0000-000096000000}"/>
    <cellStyle name="Comma 3 3 2 2" xfId="106" xr:uid="{00000000-0005-0000-0000-000097000000}"/>
    <cellStyle name="Comma 3 3 2 2 2" xfId="107" xr:uid="{00000000-0005-0000-0000-000098000000}"/>
    <cellStyle name="Comma 3 3 2 2 2 2" xfId="108" xr:uid="{00000000-0005-0000-0000-000099000000}"/>
    <cellStyle name="Comma 3 3 2 2 3" xfId="109" xr:uid="{00000000-0005-0000-0000-00009A000000}"/>
    <cellStyle name="Comma 3 3 2 3" xfId="110" xr:uid="{00000000-0005-0000-0000-00009B000000}"/>
    <cellStyle name="Comma 3 3 2 3 2" xfId="111" xr:uid="{00000000-0005-0000-0000-00009C000000}"/>
    <cellStyle name="Comma 3 3 2 4" xfId="112" xr:uid="{00000000-0005-0000-0000-00009D000000}"/>
    <cellStyle name="Comma 3 3 3" xfId="113" xr:uid="{00000000-0005-0000-0000-00009E000000}"/>
    <cellStyle name="Comma 3 3 3 2" xfId="114" xr:uid="{00000000-0005-0000-0000-00009F000000}"/>
    <cellStyle name="Comma 3 3 3 2 2" xfId="115" xr:uid="{00000000-0005-0000-0000-0000A0000000}"/>
    <cellStyle name="Comma 3 3 3 2 2 2" xfId="116" xr:uid="{00000000-0005-0000-0000-0000A1000000}"/>
    <cellStyle name="Comma 3 3 3 2 3" xfId="117" xr:uid="{00000000-0005-0000-0000-0000A2000000}"/>
    <cellStyle name="Comma 3 3 3 3" xfId="118" xr:uid="{00000000-0005-0000-0000-0000A3000000}"/>
    <cellStyle name="Comma 3 3 3 3 2" xfId="119" xr:uid="{00000000-0005-0000-0000-0000A4000000}"/>
    <cellStyle name="Comma 3 3 3 4" xfId="120" xr:uid="{00000000-0005-0000-0000-0000A5000000}"/>
    <cellStyle name="Comma 3 3 4" xfId="121" xr:uid="{00000000-0005-0000-0000-0000A6000000}"/>
    <cellStyle name="Comma 3 3 4 2" xfId="122" xr:uid="{00000000-0005-0000-0000-0000A7000000}"/>
    <cellStyle name="Comma 3 3 4 2 2" xfId="123" xr:uid="{00000000-0005-0000-0000-0000A8000000}"/>
    <cellStyle name="Comma 3 3 4 2 2 2" xfId="124" xr:uid="{00000000-0005-0000-0000-0000A9000000}"/>
    <cellStyle name="Comma 3 3 4 2 3" xfId="125" xr:uid="{00000000-0005-0000-0000-0000AA000000}"/>
    <cellStyle name="Comma 3 3 4 3" xfId="126" xr:uid="{00000000-0005-0000-0000-0000AB000000}"/>
    <cellStyle name="Comma 3 3 4 3 2" xfId="127" xr:uid="{00000000-0005-0000-0000-0000AC000000}"/>
    <cellStyle name="Comma 3 3 4 4" xfId="128" xr:uid="{00000000-0005-0000-0000-0000AD000000}"/>
    <cellStyle name="Comma 3 3 5" xfId="129" xr:uid="{00000000-0005-0000-0000-0000AE000000}"/>
    <cellStyle name="Comma 3 3 5 2" xfId="130" xr:uid="{00000000-0005-0000-0000-0000AF000000}"/>
    <cellStyle name="Comma 3 3 5 2 2" xfId="131" xr:uid="{00000000-0005-0000-0000-0000B0000000}"/>
    <cellStyle name="Comma 3 3 5 3" xfId="132" xr:uid="{00000000-0005-0000-0000-0000B1000000}"/>
    <cellStyle name="Comma 3 3 6" xfId="133" xr:uid="{00000000-0005-0000-0000-0000B2000000}"/>
    <cellStyle name="Comma 3 3 6 2" xfId="134" xr:uid="{00000000-0005-0000-0000-0000B3000000}"/>
    <cellStyle name="Comma 3 3 6 2 2" xfId="135" xr:uid="{00000000-0005-0000-0000-0000B4000000}"/>
    <cellStyle name="Comma 3 3 6 3" xfId="136" xr:uid="{00000000-0005-0000-0000-0000B5000000}"/>
    <cellStyle name="Comma 3 3 7" xfId="137" xr:uid="{00000000-0005-0000-0000-0000B6000000}"/>
    <cellStyle name="Comma 3 3 7 2" xfId="138" xr:uid="{00000000-0005-0000-0000-0000B7000000}"/>
    <cellStyle name="Comma 3 3 7 2 2" xfId="139" xr:uid="{00000000-0005-0000-0000-0000B8000000}"/>
    <cellStyle name="Comma 3 3 7 3" xfId="140" xr:uid="{00000000-0005-0000-0000-0000B9000000}"/>
    <cellStyle name="Comma 3 3 8" xfId="141" xr:uid="{00000000-0005-0000-0000-0000BA000000}"/>
    <cellStyle name="Comma 3 3 8 2" xfId="142" xr:uid="{00000000-0005-0000-0000-0000BB000000}"/>
    <cellStyle name="Comma 3 3 9" xfId="143" xr:uid="{00000000-0005-0000-0000-0000BC000000}"/>
    <cellStyle name="Comma 3 4" xfId="144" xr:uid="{00000000-0005-0000-0000-0000BD000000}"/>
    <cellStyle name="Comma 3 5" xfId="145" xr:uid="{00000000-0005-0000-0000-0000BE000000}"/>
    <cellStyle name="Comma 3 6" xfId="20" xr:uid="{00000000-0005-0000-0000-000041000000}"/>
    <cellStyle name="Comma 4" xfId="4" xr:uid="{00000000-0005-0000-0000-000003000000}"/>
    <cellStyle name="Comma 4 2" xfId="5" xr:uid="{00000000-0005-0000-0000-000004000000}"/>
    <cellStyle name="Comma 4 2 10" xfId="148" xr:uid="{00000000-0005-0000-0000-0000C1000000}"/>
    <cellStyle name="Comma 4 2 10 2" xfId="149" xr:uid="{00000000-0005-0000-0000-0000C2000000}"/>
    <cellStyle name="Comma 4 2 10 2 2" xfId="150" xr:uid="{00000000-0005-0000-0000-0000C3000000}"/>
    <cellStyle name="Comma 4 2 10 3" xfId="151" xr:uid="{00000000-0005-0000-0000-0000C4000000}"/>
    <cellStyle name="Comma 4 2 11" xfId="152" xr:uid="{00000000-0005-0000-0000-0000C5000000}"/>
    <cellStyle name="Comma 4 2 11 2" xfId="153" xr:uid="{00000000-0005-0000-0000-0000C6000000}"/>
    <cellStyle name="Comma 4 2 11 2 2" xfId="154" xr:uid="{00000000-0005-0000-0000-0000C7000000}"/>
    <cellStyle name="Comma 4 2 11 3" xfId="155" xr:uid="{00000000-0005-0000-0000-0000C8000000}"/>
    <cellStyle name="Comma 4 2 12" xfId="156" xr:uid="{00000000-0005-0000-0000-0000C9000000}"/>
    <cellStyle name="Comma 4 2 12 2" xfId="157" xr:uid="{00000000-0005-0000-0000-0000CA000000}"/>
    <cellStyle name="Comma 4 2 12 2 2" xfId="158" xr:uid="{00000000-0005-0000-0000-0000CB000000}"/>
    <cellStyle name="Comma 4 2 12 3" xfId="159" xr:uid="{00000000-0005-0000-0000-0000CC000000}"/>
    <cellStyle name="Comma 4 2 13" xfId="160" xr:uid="{00000000-0005-0000-0000-0000CD000000}"/>
    <cellStyle name="Comma 4 2 13 2" xfId="161" xr:uid="{00000000-0005-0000-0000-0000CE000000}"/>
    <cellStyle name="Comma 4 2 13 2 2" xfId="162" xr:uid="{00000000-0005-0000-0000-0000CF000000}"/>
    <cellStyle name="Comma 4 2 13 3" xfId="163" xr:uid="{00000000-0005-0000-0000-0000D0000000}"/>
    <cellStyle name="Comma 4 2 14" xfId="164" xr:uid="{00000000-0005-0000-0000-0000D1000000}"/>
    <cellStyle name="Comma 4 2 15" xfId="165" xr:uid="{00000000-0005-0000-0000-0000D2000000}"/>
    <cellStyle name="Comma 4 2 15 2" xfId="166" xr:uid="{00000000-0005-0000-0000-0000D3000000}"/>
    <cellStyle name="Comma 4 2 16" xfId="167" xr:uid="{00000000-0005-0000-0000-0000D4000000}"/>
    <cellStyle name="Comma 4 2 16 2" xfId="168" xr:uid="{00000000-0005-0000-0000-0000D5000000}"/>
    <cellStyle name="Comma 4 2 17" xfId="169" xr:uid="{00000000-0005-0000-0000-0000D6000000}"/>
    <cellStyle name="Comma 4 2 18" xfId="147" xr:uid="{00000000-0005-0000-0000-0000C0000000}"/>
    <cellStyle name="Comma 4 2 2" xfId="170" xr:uid="{00000000-0005-0000-0000-0000D7000000}"/>
    <cellStyle name="Comma 4 2 2 2" xfId="171" xr:uid="{00000000-0005-0000-0000-0000D8000000}"/>
    <cellStyle name="Comma 4 2 2 2 2" xfId="172" xr:uid="{00000000-0005-0000-0000-0000D9000000}"/>
    <cellStyle name="Comma 4 2 2 2 2 2" xfId="173" xr:uid="{00000000-0005-0000-0000-0000DA000000}"/>
    <cellStyle name="Comma 4 2 2 2 3" xfId="174" xr:uid="{00000000-0005-0000-0000-0000DB000000}"/>
    <cellStyle name="Comma 4 2 2 3" xfId="175" xr:uid="{00000000-0005-0000-0000-0000DC000000}"/>
    <cellStyle name="Comma 4 2 2 3 2" xfId="176" xr:uid="{00000000-0005-0000-0000-0000DD000000}"/>
    <cellStyle name="Comma 4 2 2 4" xfId="177" xr:uid="{00000000-0005-0000-0000-0000DE000000}"/>
    <cellStyle name="Comma 4 2 3" xfId="178" xr:uid="{00000000-0005-0000-0000-0000DF000000}"/>
    <cellStyle name="Comma 4 2 3 2" xfId="179" xr:uid="{00000000-0005-0000-0000-0000E0000000}"/>
    <cellStyle name="Comma 4 2 3 2 2" xfId="180" xr:uid="{00000000-0005-0000-0000-0000E1000000}"/>
    <cellStyle name="Comma 4 2 3 2 2 2" xfId="181" xr:uid="{00000000-0005-0000-0000-0000E2000000}"/>
    <cellStyle name="Comma 4 2 3 2 3" xfId="182" xr:uid="{00000000-0005-0000-0000-0000E3000000}"/>
    <cellStyle name="Comma 4 2 3 3" xfId="183" xr:uid="{00000000-0005-0000-0000-0000E4000000}"/>
    <cellStyle name="Comma 4 2 3 3 2" xfId="184" xr:uid="{00000000-0005-0000-0000-0000E5000000}"/>
    <cellStyle name="Comma 4 2 3 4" xfId="185" xr:uid="{00000000-0005-0000-0000-0000E6000000}"/>
    <cellStyle name="Comma 4 2 4" xfId="186" xr:uid="{00000000-0005-0000-0000-0000E7000000}"/>
    <cellStyle name="Comma 4 2 4 2" xfId="187" xr:uid="{00000000-0005-0000-0000-0000E8000000}"/>
    <cellStyle name="Comma 4 2 4 2 2" xfId="188" xr:uid="{00000000-0005-0000-0000-0000E9000000}"/>
    <cellStyle name="Comma 4 2 4 2 2 2" xfId="189" xr:uid="{00000000-0005-0000-0000-0000EA000000}"/>
    <cellStyle name="Comma 4 2 4 2 3" xfId="190" xr:uid="{00000000-0005-0000-0000-0000EB000000}"/>
    <cellStyle name="Comma 4 2 4 3" xfId="191" xr:uid="{00000000-0005-0000-0000-0000EC000000}"/>
    <cellStyle name="Comma 4 2 4 3 2" xfId="192" xr:uid="{00000000-0005-0000-0000-0000ED000000}"/>
    <cellStyle name="Comma 4 2 4 4" xfId="193" xr:uid="{00000000-0005-0000-0000-0000EE000000}"/>
    <cellStyle name="Comma 4 2 5" xfId="194" xr:uid="{00000000-0005-0000-0000-0000EF000000}"/>
    <cellStyle name="Comma 4 2 5 2" xfId="195" xr:uid="{00000000-0005-0000-0000-0000F0000000}"/>
    <cellStyle name="Comma 4 2 5 2 2" xfId="196" xr:uid="{00000000-0005-0000-0000-0000F1000000}"/>
    <cellStyle name="Comma 4 2 5 2 2 2" xfId="197" xr:uid="{00000000-0005-0000-0000-0000F2000000}"/>
    <cellStyle name="Comma 4 2 5 2 3" xfId="198" xr:uid="{00000000-0005-0000-0000-0000F3000000}"/>
    <cellStyle name="Comma 4 2 5 3" xfId="199" xr:uid="{00000000-0005-0000-0000-0000F4000000}"/>
    <cellStyle name="Comma 4 2 5 3 2" xfId="200" xr:uid="{00000000-0005-0000-0000-0000F5000000}"/>
    <cellStyle name="Comma 4 2 5 4" xfId="201" xr:uid="{00000000-0005-0000-0000-0000F6000000}"/>
    <cellStyle name="Comma 4 2 6" xfId="202" xr:uid="{00000000-0005-0000-0000-0000F7000000}"/>
    <cellStyle name="Comma 4 2 6 2" xfId="203" xr:uid="{00000000-0005-0000-0000-0000F8000000}"/>
    <cellStyle name="Comma 4 2 6 2 2" xfId="204" xr:uid="{00000000-0005-0000-0000-0000F9000000}"/>
    <cellStyle name="Comma 4 2 6 2 2 2" xfId="205" xr:uid="{00000000-0005-0000-0000-0000FA000000}"/>
    <cellStyle name="Comma 4 2 6 2 3" xfId="206" xr:uid="{00000000-0005-0000-0000-0000FB000000}"/>
    <cellStyle name="Comma 4 2 6 3" xfId="207" xr:uid="{00000000-0005-0000-0000-0000FC000000}"/>
    <cellStyle name="Comma 4 2 6 3 2" xfId="208" xr:uid="{00000000-0005-0000-0000-0000FD000000}"/>
    <cellStyle name="Comma 4 2 6 4" xfId="209" xr:uid="{00000000-0005-0000-0000-0000FE000000}"/>
    <cellStyle name="Comma 4 2 7" xfId="210" xr:uid="{00000000-0005-0000-0000-0000FF000000}"/>
    <cellStyle name="Comma 4 2 7 2" xfId="211" xr:uid="{00000000-0005-0000-0000-000000010000}"/>
    <cellStyle name="Comma 4 2 7 2 2" xfId="212" xr:uid="{00000000-0005-0000-0000-000001010000}"/>
    <cellStyle name="Comma 4 2 7 2 2 2" xfId="213" xr:uid="{00000000-0005-0000-0000-000002010000}"/>
    <cellStyle name="Comma 4 2 7 2 3" xfId="214" xr:uid="{00000000-0005-0000-0000-000003010000}"/>
    <cellStyle name="Comma 4 2 7 3" xfId="215" xr:uid="{00000000-0005-0000-0000-000004010000}"/>
    <cellStyle name="Comma 4 2 7 3 2" xfId="216" xr:uid="{00000000-0005-0000-0000-000005010000}"/>
    <cellStyle name="Comma 4 2 7 4" xfId="217" xr:uid="{00000000-0005-0000-0000-000006010000}"/>
    <cellStyle name="Comma 4 2 8" xfId="218" xr:uid="{00000000-0005-0000-0000-000007010000}"/>
    <cellStyle name="Comma 4 2 8 2" xfId="219" xr:uid="{00000000-0005-0000-0000-000008010000}"/>
    <cellStyle name="Comma 4 2 8 2 2" xfId="220" xr:uid="{00000000-0005-0000-0000-000009010000}"/>
    <cellStyle name="Comma 4 2 8 2 2 2" xfId="221" xr:uid="{00000000-0005-0000-0000-00000A010000}"/>
    <cellStyle name="Comma 4 2 8 2 3" xfId="222" xr:uid="{00000000-0005-0000-0000-00000B010000}"/>
    <cellStyle name="Comma 4 2 8 3" xfId="223" xr:uid="{00000000-0005-0000-0000-00000C010000}"/>
    <cellStyle name="Comma 4 2 8 3 2" xfId="224" xr:uid="{00000000-0005-0000-0000-00000D010000}"/>
    <cellStyle name="Comma 4 2 8 4" xfId="225" xr:uid="{00000000-0005-0000-0000-00000E010000}"/>
    <cellStyle name="Comma 4 2 9" xfId="226" xr:uid="{00000000-0005-0000-0000-00000F010000}"/>
    <cellStyle name="Comma 4 2 9 2" xfId="227" xr:uid="{00000000-0005-0000-0000-000010010000}"/>
    <cellStyle name="Comma 4 2 9 2 2" xfId="228" xr:uid="{00000000-0005-0000-0000-000011010000}"/>
    <cellStyle name="Comma 4 2 9 3" xfId="229" xr:uid="{00000000-0005-0000-0000-000012010000}"/>
    <cellStyle name="Comma 4 3" xfId="230" xr:uid="{00000000-0005-0000-0000-000013010000}"/>
    <cellStyle name="Comma 4 3 10" xfId="231" xr:uid="{00000000-0005-0000-0000-000014010000}"/>
    <cellStyle name="Comma 4 3 2" xfId="232" xr:uid="{00000000-0005-0000-0000-000015010000}"/>
    <cellStyle name="Comma 4 3 2 2" xfId="233" xr:uid="{00000000-0005-0000-0000-000016010000}"/>
    <cellStyle name="Comma 4 3 2 2 2" xfId="234" xr:uid="{00000000-0005-0000-0000-000017010000}"/>
    <cellStyle name="Comma 4 3 2 2 2 2" xfId="235" xr:uid="{00000000-0005-0000-0000-000018010000}"/>
    <cellStyle name="Comma 4 3 2 2 3" xfId="236" xr:uid="{00000000-0005-0000-0000-000019010000}"/>
    <cellStyle name="Comma 4 3 2 3" xfId="237" xr:uid="{00000000-0005-0000-0000-00001A010000}"/>
    <cellStyle name="Comma 4 3 2 3 2" xfId="238" xr:uid="{00000000-0005-0000-0000-00001B010000}"/>
    <cellStyle name="Comma 4 3 2 4" xfId="239" xr:uid="{00000000-0005-0000-0000-00001C010000}"/>
    <cellStyle name="Comma 4 3 3" xfId="240" xr:uid="{00000000-0005-0000-0000-00001D010000}"/>
    <cellStyle name="Comma 4 3 3 2" xfId="241" xr:uid="{00000000-0005-0000-0000-00001E010000}"/>
    <cellStyle name="Comma 4 3 3 2 2" xfId="242" xr:uid="{00000000-0005-0000-0000-00001F010000}"/>
    <cellStyle name="Comma 4 3 3 2 2 2" xfId="243" xr:uid="{00000000-0005-0000-0000-000020010000}"/>
    <cellStyle name="Comma 4 3 3 2 3" xfId="244" xr:uid="{00000000-0005-0000-0000-000021010000}"/>
    <cellStyle name="Comma 4 3 3 3" xfId="245" xr:uid="{00000000-0005-0000-0000-000022010000}"/>
    <cellStyle name="Comma 4 3 3 3 2" xfId="246" xr:uid="{00000000-0005-0000-0000-000023010000}"/>
    <cellStyle name="Comma 4 3 3 4" xfId="247" xr:uid="{00000000-0005-0000-0000-000024010000}"/>
    <cellStyle name="Comma 4 3 4" xfId="248" xr:uid="{00000000-0005-0000-0000-000025010000}"/>
    <cellStyle name="Comma 4 3 4 2" xfId="249" xr:uid="{00000000-0005-0000-0000-000026010000}"/>
    <cellStyle name="Comma 4 3 4 2 2" xfId="250" xr:uid="{00000000-0005-0000-0000-000027010000}"/>
    <cellStyle name="Comma 4 3 4 2 2 2" xfId="251" xr:uid="{00000000-0005-0000-0000-000028010000}"/>
    <cellStyle name="Comma 4 3 4 2 3" xfId="252" xr:uid="{00000000-0005-0000-0000-000029010000}"/>
    <cellStyle name="Comma 4 3 4 3" xfId="253" xr:uid="{00000000-0005-0000-0000-00002A010000}"/>
    <cellStyle name="Comma 4 3 4 3 2" xfId="254" xr:uid="{00000000-0005-0000-0000-00002B010000}"/>
    <cellStyle name="Comma 4 3 4 4" xfId="255" xr:uid="{00000000-0005-0000-0000-00002C010000}"/>
    <cellStyle name="Comma 4 3 5" xfId="256" xr:uid="{00000000-0005-0000-0000-00002D010000}"/>
    <cellStyle name="Comma 4 3 5 2" xfId="257" xr:uid="{00000000-0005-0000-0000-00002E010000}"/>
    <cellStyle name="Comma 4 3 5 2 2" xfId="258" xr:uid="{00000000-0005-0000-0000-00002F010000}"/>
    <cellStyle name="Comma 4 3 5 3" xfId="259" xr:uid="{00000000-0005-0000-0000-000030010000}"/>
    <cellStyle name="Comma 4 3 6" xfId="260" xr:uid="{00000000-0005-0000-0000-000031010000}"/>
    <cellStyle name="Comma 4 3 6 2" xfId="261" xr:uid="{00000000-0005-0000-0000-000032010000}"/>
    <cellStyle name="Comma 4 3 6 2 2" xfId="262" xr:uid="{00000000-0005-0000-0000-000033010000}"/>
    <cellStyle name="Comma 4 3 6 3" xfId="263" xr:uid="{00000000-0005-0000-0000-000034010000}"/>
    <cellStyle name="Comma 4 3 7" xfId="264" xr:uid="{00000000-0005-0000-0000-000035010000}"/>
    <cellStyle name="Comma 4 3 7 2" xfId="265" xr:uid="{00000000-0005-0000-0000-000036010000}"/>
    <cellStyle name="Comma 4 3 7 2 2" xfId="266" xr:uid="{00000000-0005-0000-0000-000037010000}"/>
    <cellStyle name="Comma 4 3 7 3" xfId="267" xr:uid="{00000000-0005-0000-0000-000038010000}"/>
    <cellStyle name="Comma 4 3 8" xfId="268" xr:uid="{00000000-0005-0000-0000-000039010000}"/>
    <cellStyle name="Comma 4 3 9" xfId="269" xr:uid="{00000000-0005-0000-0000-00003A010000}"/>
    <cellStyle name="Comma 4 3 9 2" xfId="270" xr:uid="{00000000-0005-0000-0000-00003B010000}"/>
    <cellStyle name="Comma 4 4" xfId="271" xr:uid="{00000000-0005-0000-0000-00003C010000}"/>
    <cellStyle name="Comma 4 5" xfId="146" xr:uid="{00000000-0005-0000-0000-0000BF000000}"/>
    <cellStyle name="Comma 5" xfId="272" xr:uid="{00000000-0005-0000-0000-00003D010000}"/>
    <cellStyle name="Comma 5 2" xfId="273" xr:uid="{00000000-0005-0000-0000-00003E010000}"/>
    <cellStyle name="Currency 2" xfId="6" xr:uid="{00000000-0005-0000-0000-000005000000}"/>
    <cellStyle name="Hyperlink" xfId="486" builtinId="8"/>
    <cellStyle name="Normal" xfId="0" builtinId="0"/>
    <cellStyle name="Normal 2" xfId="7" xr:uid="{00000000-0005-0000-0000-000007000000}"/>
    <cellStyle name="Normal 2 2" xfId="8" xr:uid="{00000000-0005-0000-0000-000008000000}"/>
    <cellStyle name="Normal 2 2 2" xfId="275" xr:uid="{00000000-0005-0000-0000-000040010000}"/>
    <cellStyle name="Normal 2 3" xfId="276" xr:uid="{00000000-0005-0000-0000-000041010000}"/>
    <cellStyle name="Normal 2 4" xfId="274" xr:uid="{00000000-0005-0000-0000-00003F010000}"/>
    <cellStyle name="Normal 3" xfId="9" xr:uid="{00000000-0005-0000-0000-000009000000}"/>
    <cellStyle name="Normal 3 2" xfId="10" xr:uid="{00000000-0005-0000-0000-00000A000000}"/>
    <cellStyle name="Normal 3 3" xfId="277" xr:uid="{00000000-0005-0000-0000-00004201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10" xfId="279" xr:uid="{00000000-0005-0000-0000-000044010000}"/>
    <cellStyle name="Normal 5 10 2" xfId="280" xr:uid="{00000000-0005-0000-0000-000045010000}"/>
    <cellStyle name="Normal 5 10 2 2" xfId="281" xr:uid="{00000000-0005-0000-0000-000046010000}"/>
    <cellStyle name="Normal 5 10 2 2 2" xfId="282" xr:uid="{00000000-0005-0000-0000-000047010000}"/>
    <cellStyle name="Normal 5 10 2 3" xfId="283" xr:uid="{00000000-0005-0000-0000-000048010000}"/>
    <cellStyle name="Normal 5 10 3" xfId="284" xr:uid="{00000000-0005-0000-0000-000049010000}"/>
    <cellStyle name="Normal 5 10 3 2" xfId="285" xr:uid="{00000000-0005-0000-0000-00004A010000}"/>
    <cellStyle name="Normal 5 10 4" xfId="286" xr:uid="{00000000-0005-0000-0000-00004B010000}"/>
    <cellStyle name="Normal 5 11" xfId="287" xr:uid="{00000000-0005-0000-0000-00004C010000}"/>
    <cellStyle name="Normal 5 11 2" xfId="288" xr:uid="{00000000-0005-0000-0000-00004D010000}"/>
    <cellStyle name="Normal 5 11 2 2" xfId="289" xr:uid="{00000000-0005-0000-0000-00004E010000}"/>
    <cellStyle name="Normal 5 11 3" xfId="290" xr:uid="{00000000-0005-0000-0000-00004F010000}"/>
    <cellStyle name="Normal 5 12" xfId="291" xr:uid="{00000000-0005-0000-0000-000050010000}"/>
    <cellStyle name="Normal 5 12 2" xfId="292" xr:uid="{00000000-0005-0000-0000-000051010000}"/>
    <cellStyle name="Normal 5 12 2 2" xfId="293" xr:uid="{00000000-0005-0000-0000-000052010000}"/>
    <cellStyle name="Normal 5 12 3" xfId="294" xr:uid="{00000000-0005-0000-0000-000053010000}"/>
    <cellStyle name="Normal 5 13" xfId="295" xr:uid="{00000000-0005-0000-0000-000054010000}"/>
    <cellStyle name="Normal 5 13 2" xfId="296" xr:uid="{00000000-0005-0000-0000-000055010000}"/>
    <cellStyle name="Normal 5 13 2 2" xfId="297" xr:uid="{00000000-0005-0000-0000-000056010000}"/>
    <cellStyle name="Normal 5 13 3" xfId="298" xr:uid="{00000000-0005-0000-0000-000057010000}"/>
    <cellStyle name="Normal 5 14" xfId="299" xr:uid="{00000000-0005-0000-0000-000058010000}"/>
    <cellStyle name="Normal 5 14 2" xfId="300" xr:uid="{00000000-0005-0000-0000-000059010000}"/>
    <cellStyle name="Normal 5 14 2 2" xfId="301" xr:uid="{00000000-0005-0000-0000-00005A010000}"/>
    <cellStyle name="Normal 5 14 3" xfId="302" xr:uid="{00000000-0005-0000-0000-00005B010000}"/>
    <cellStyle name="Normal 5 15" xfId="303" xr:uid="{00000000-0005-0000-0000-00005C010000}"/>
    <cellStyle name="Normal 5 15 2" xfId="304" xr:uid="{00000000-0005-0000-0000-00005D010000}"/>
    <cellStyle name="Normal 5 15 2 2" xfId="305" xr:uid="{00000000-0005-0000-0000-00005E010000}"/>
    <cellStyle name="Normal 5 15 3" xfId="306" xr:uid="{00000000-0005-0000-0000-00005F010000}"/>
    <cellStyle name="Normal 5 16" xfId="307" xr:uid="{00000000-0005-0000-0000-000060010000}"/>
    <cellStyle name="Normal 5 17" xfId="308" xr:uid="{00000000-0005-0000-0000-000061010000}"/>
    <cellStyle name="Normal 5 17 2" xfId="309" xr:uid="{00000000-0005-0000-0000-000062010000}"/>
    <cellStyle name="Normal 5 18" xfId="310" xr:uid="{00000000-0005-0000-0000-000063010000}"/>
    <cellStyle name="Normal 5 19" xfId="278" xr:uid="{00000000-0005-0000-0000-000043010000}"/>
    <cellStyle name="Normal 5 2" xfId="311" xr:uid="{00000000-0005-0000-0000-000064010000}"/>
    <cellStyle name="Normal 5 2 10" xfId="312" xr:uid="{00000000-0005-0000-0000-000065010000}"/>
    <cellStyle name="Normal 5 2 10 2" xfId="313" xr:uid="{00000000-0005-0000-0000-000066010000}"/>
    <cellStyle name="Normal 5 2 10 2 2" xfId="314" xr:uid="{00000000-0005-0000-0000-000067010000}"/>
    <cellStyle name="Normal 5 2 10 3" xfId="315" xr:uid="{00000000-0005-0000-0000-000068010000}"/>
    <cellStyle name="Normal 5 2 11" xfId="316" xr:uid="{00000000-0005-0000-0000-000069010000}"/>
    <cellStyle name="Normal 5 2 11 2" xfId="317" xr:uid="{00000000-0005-0000-0000-00006A010000}"/>
    <cellStyle name="Normal 5 2 11 2 2" xfId="318" xr:uid="{00000000-0005-0000-0000-00006B010000}"/>
    <cellStyle name="Normal 5 2 11 3" xfId="319" xr:uid="{00000000-0005-0000-0000-00006C010000}"/>
    <cellStyle name="Normal 5 2 12" xfId="320" xr:uid="{00000000-0005-0000-0000-00006D010000}"/>
    <cellStyle name="Normal 5 2 12 2" xfId="321" xr:uid="{00000000-0005-0000-0000-00006E010000}"/>
    <cellStyle name="Normal 5 2 12 2 2" xfId="322" xr:uid="{00000000-0005-0000-0000-00006F010000}"/>
    <cellStyle name="Normal 5 2 12 3" xfId="323" xr:uid="{00000000-0005-0000-0000-000070010000}"/>
    <cellStyle name="Normal 5 2 13" xfId="324" xr:uid="{00000000-0005-0000-0000-000071010000}"/>
    <cellStyle name="Normal 5 2 13 2" xfId="325" xr:uid="{00000000-0005-0000-0000-000072010000}"/>
    <cellStyle name="Normal 5 2 13 2 2" xfId="326" xr:uid="{00000000-0005-0000-0000-000073010000}"/>
    <cellStyle name="Normal 5 2 13 3" xfId="327" xr:uid="{00000000-0005-0000-0000-000074010000}"/>
    <cellStyle name="Normal 5 2 14" xfId="328" xr:uid="{00000000-0005-0000-0000-000075010000}"/>
    <cellStyle name="Normal 5 2 14 2" xfId="329" xr:uid="{00000000-0005-0000-0000-000076010000}"/>
    <cellStyle name="Normal 5 2 15" xfId="330" xr:uid="{00000000-0005-0000-0000-000077010000}"/>
    <cellStyle name="Normal 5 2 15 2" xfId="331" xr:uid="{00000000-0005-0000-0000-000078010000}"/>
    <cellStyle name="Normal 5 2 16" xfId="332" xr:uid="{00000000-0005-0000-0000-000079010000}"/>
    <cellStyle name="Normal 5 2 2" xfId="333" xr:uid="{00000000-0005-0000-0000-00007A010000}"/>
    <cellStyle name="Normal 5 2 2 2" xfId="334" xr:uid="{00000000-0005-0000-0000-00007B010000}"/>
    <cellStyle name="Normal 5 2 2 2 2" xfId="335" xr:uid="{00000000-0005-0000-0000-00007C010000}"/>
    <cellStyle name="Normal 5 2 2 2 2 2" xfId="336" xr:uid="{00000000-0005-0000-0000-00007D010000}"/>
    <cellStyle name="Normal 5 2 2 2 3" xfId="337" xr:uid="{00000000-0005-0000-0000-00007E010000}"/>
    <cellStyle name="Normal 5 2 2 3" xfId="338" xr:uid="{00000000-0005-0000-0000-00007F010000}"/>
    <cellStyle name="Normal 5 2 2 3 2" xfId="339" xr:uid="{00000000-0005-0000-0000-000080010000}"/>
    <cellStyle name="Normal 5 2 2 4" xfId="340" xr:uid="{00000000-0005-0000-0000-000081010000}"/>
    <cellStyle name="Normal 5 2 3" xfId="341" xr:uid="{00000000-0005-0000-0000-000082010000}"/>
    <cellStyle name="Normal 5 2 3 2" xfId="342" xr:uid="{00000000-0005-0000-0000-000083010000}"/>
    <cellStyle name="Normal 5 2 3 2 2" xfId="343" xr:uid="{00000000-0005-0000-0000-000084010000}"/>
    <cellStyle name="Normal 5 2 3 2 2 2" xfId="344" xr:uid="{00000000-0005-0000-0000-000085010000}"/>
    <cellStyle name="Normal 5 2 3 2 3" xfId="345" xr:uid="{00000000-0005-0000-0000-000086010000}"/>
    <cellStyle name="Normal 5 2 3 3" xfId="346" xr:uid="{00000000-0005-0000-0000-000087010000}"/>
    <cellStyle name="Normal 5 2 3 3 2" xfId="347" xr:uid="{00000000-0005-0000-0000-000088010000}"/>
    <cellStyle name="Normal 5 2 3 4" xfId="348" xr:uid="{00000000-0005-0000-0000-000089010000}"/>
    <cellStyle name="Normal 5 2 4" xfId="349" xr:uid="{00000000-0005-0000-0000-00008A010000}"/>
    <cellStyle name="Normal 5 2 4 2" xfId="350" xr:uid="{00000000-0005-0000-0000-00008B010000}"/>
    <cellStyle name="Normal 5 2 4 2 2" xfId="351" xr:uid="{00000000-0005-0000-0000-00008C010000}"/>
    <cellStyle name="Normal 5 2 4 2 2 2" xfId="352" xr:uid="{00000000-0005-0000-0000-00008D010000}"/>
    <cellStyle name="Normal 5 2 4 2 3" xfId="353" xr:uid="{00000000-0005-0000-0000-00008E010000}"/>
    <cellStyle name="Normal 5 2 4 3" xfId="354" xr:uid="{00000000-0005-0000-0000-00008F010000}"/>
    <cellStyle name="Normal 5 2 4 3 2" xfId="355" xr:uid="{00000000-0005-0000-0000-000090010000}"/>
    <cellStyle name="Normal 5 2 4 4" xfId="356" xr:uid="{00000000-0005-0000-0000-000091010000}"/>
    <cellStyle name="Normal 5 2 5" xfId="357" xr:uid="{00000000-0005-0000-0000-000092010000}"/>
    <cellStyle name="Normal 5 2 5 2" xfId="358" xr:uid="{00000000-0005-0000-0000-000093010000}"/>
    <cellStyle name="Normal 5 2 5 2 2" xfId="359" xr:uid="{00000000-0005-0000-0000-000094010000}"/>
    <cellStyle name="Normal 5 2 5 2 2 2" xfId="360" xr:uid="{00000000-0005-0000-0000-000095010000}"/>
    <cellStyle name="Normal 5 2 5 2 3" xfId="361" xr:uid="{00000000-0005-0000-0000-000096010000}"/>
    <cellStyle name="Normal 5 2 5 3" xfId="362" xr:uid="{00000000-0005-0000-0000-000097010000}"/>
    <cellStyle name="Normal 5 2 5 3 2" xfId="363" xr:uid="{00000000-0005-0000-0000-000098010000}"/>
    <cellStyle name="Normal 5 2 5 4" xfId="364" xr:uid="{00000000-0005-0000-0000-000099010000}"/>
    <cellStyle name="Normal 5 2 6" xfId="365" xr:uid="{00000000-0005-0000-0000-00009A010000}"/>
    <cellStyle name="Normal 5 2 6 2" xfId="366" xr:uid="{00000000-0005-0000-0000-00009B010000}"/>
    <cellStyle name="Normal 5 2 6 2 2" xfId="367" xr:uid="{00000000-0005-0000-0000-00009C010000}"/>
    <cellStyle name="Normal 5 2 6 2 2 2" xfId="368" xr:uid="{00000000-0005-0000-0000-00009D010000}"/>
    <cellStyle name="Normal 5 2 6 2 3" xfId="369" xr:uid="{00000000-0005-0000-0000-00009E010000}"/>
    <cellStyle name="Normal 5 2 6 3" xfId="370" xr:uid="{00000000-0005-0000-0000-00009F010000}"/>
    <cellStyle name="Normal 5 2 6 3 2" xfId="371" xr:uid="{00000000-0005-0000-0000-0000A0010000}"/>
    <cellStyle name="Normal 5 2 6 4" xfId="372" xr:uid="{00000000-0005-0000-0000-0000A1010000}"/>
    <cellStyle name="Normal 5 2 7" xfId="373" xr:uid="{00000000-0005-0000-0000-0000A2010000}"/>
    <cellStyle name="Normal 5 2 7 2" xfId="374" xr:uid="{00000000-0005-0000-0000-0000A3010000}"/>
    <cellStyle name="Normal 5 2 7 2 2" xfId="375" xr:uid="{00000000-0005-0000-0000-0000A4010000}"/>
    <cellStyle name="Normal 5 2 7 2 2 2" xfId="376" xr:uid="{00000000-0005-0000-0000-0000A5010000}"/>
    <cellStyle name="Normal 5 2 7 2 3" xfId="377" xr:uid="{00000000-0005-0000-0000-0000A6010000}"/>
    <cellStyle name="Normal 5 2 7 3" xfId="378" xr:uid="{00000000-0005-0000-0000-0000A7010000}"/>
    <cellStyle name="Normal 5 2 7 3 2" xfId="379" xr:uid="{00000000-0005-0000-0000-0000A8010000}"/>
    <cellStyle name="Normal 5 2 7 4" xfId="380" xr:uid="{00000000-0005-0000-0000-0000A9010000}"/>
    <cellStyle name="Normal 5 2 8" xfId="381" xr:uid="{00000000-0005-0000-0000-0000AA010000}"/>
    <cellStyle name="Normal 5 2 8 2" xfId="382" xr:uid="{00000000-0005-0000-0000-0000AB010000}"/>
    <cellStyle name="Normal 5 2 8 2 2" xfId="383" xr:uid="{00000000-0005-0000-0000-0000AC010000}"/>
    <cellStyle name="Normal 5 2 8 2 2 2" xfId="384" xr:uid="{00000000-0005-0000-0000-0000AD010000}"/>
    <cellStyle name="Normal 5 2 8 2 3" xfId="385" xr:uid="{00000000-0005-0000-0000-0000AE010000}"/>
    <cellStyle name="Normal 5 2 8 3" xfId="386" xr:uid="{00000000-0005-0000-0000-0000AF010000}"/>
    <cellStyle name="Normal 5 2 8 3 2" xfId="387" xr:uid="{00000000-0005-0000-0000-0000B0010000}"/>
    <cellStyle name="Normal 5 2 8 4" xfId="388" xr:uid="{00000000-0005-0000-0000-0000B1010000}"/>
    <cellStyle name="Normal 5 2 9" xfId="389" xr:uid="{00000000-0005-0000-0000-0000B2010000}"/>
    <cellStyle name="Normal 5 2 9 2" xfId="390" xr:uid="{00000000-0005-0000-0000-0000B3010000}"/>
    <cellStyle name="Normal 5 2 9 2 2" xfId="391" xr:uid="{00000000-0005-0000-0000-0000B4010000}"/>
    <cellStyle name="Normal 5 2 9 3" xfId="392" xr:uid="{00000000-0005-0000-0000-0000B5010000}"/>
    <cellStyle name="Normal 5 3" xfId="393" xr:uid="{00000000-0005-0000-0000-0000B6010000}"/>
    <cellStyle name="Normal 5 3 2" xfId="394" xr:uid="{00000000-0005-0000-0000-0000B7010000}"/>
    <cellStyle name="Normal 5 3 2 2" xfId="395" xr:uid="{00000000-0005-0000-0000-0000B8010000}"/>
    <cellStyle name="Normal 5 3 2 2 2" xfId="396" xr:uid="{00000000-0005-0000-0000-0000B9010000}"/>
    <cellStyle name="Normal 5 3 2 2 2 2" xfId="397" xr:uid="{00000000-0005-0000-0000-0000BA010000}"/>
    <cellStyle name="Normal 5 3 2 2 3" xfId="398" xr:uid="{00000000-0005-0000-0000-0000BB010000}"/>
    <cellStyle name="Normal 5 3 2 3" xfId="399" xr:uid="{00000000-0005-0000-0000-0000BC010000}"/>
    <cellStyle name="Normal 5 3 2 3 2" xfId="400" xr:uid="{00000000-0005-0000-0000-0000BD010000}"/>
    <cellStyle name="Normal 5 3 2 4" xfId="401" xr:uid="{00000000-0005-0000-0000-0000BE010000}"/>
    <cellStyle name="Normal 5 3 3" xfId="402" xr:uid="{00000000-0005-0000-0000-0000BF010000}"/>
    <cellStyle name="Normal 5 3 3 2" xfId="403" xr:uid="{00000000-0005-0000-0000-0000C0010000}"/>
    <cellStyle name="Normal 5 3 3 2 2" xfId="404" xr:uid="{00000000-0005-0000-0000-0000C1010000}"/>
    <cellStyle name="Normal 5 3 3 2 2 2" xfId="405" xr:uid="{00000000-0005-0000-0000-0000C2010000}"/>
    <cellStyle name="Normal 5 3 3 2 3" xfId="406" xr:uid="{00000000-0005-0000-0000-0000C3010000}"/>
    <cellStyle name="Normal 5 3 3 3" xfId="407" xr:uid="{00000000-0005-0000-0000-0000C4010000}"/>
    <cellStyle name="Normal 5 3 3 3 2" xfId="408" xr:uid="{00000000-0005-0000-0000-0000C5010000}"/>
    <cellStyle name="Normal 5 3 3 4" xfId="409" xr:uid="{00000000-0005-0000-0000-0000C6010000}"/>
    <cellStyle name="Normal 5 3 4" xfId="410" xr:uid="{00000000-0005-0000-0000-0000C7010000}"/>
    <cellStyle name="Normal 5 3 4 2" xfId="411" xr:uid="{00000000-0005-0000-0000-0000C8010000}"/>
    <cellStyle name="Normal 5 3 4 2 2" xfId="412" xr:uid="{00000000-0005-0000-0000-0000C9010000}"/>
    <cellStyle name="Normal 5 3 4 2 2 2" xfId="413" xr:uid="{00000000-0005-0000-0000-0000CA010000}"/>
    <cellStyle name="Normal 5 3 4 2 3" xfId="414" xr:uid="{00000000-0005-0000-0000-0000CB010000}"/>
    <cellStyle name="Normal 5 3 4 3" xfId="415" xr:uid="{00000000-0005-0000-0000-0000CC010000}"/>
    <cellStyle name="Normal 5 3 4 3 2" xfId="416" xr:uid="{00000000-0005-0000-0000-0000CD010000}"/>
    <cellStyle name="Normal 5 3 4 4" xfId="417" xr:uid="{00000000-0005-0000-0000-0000CE010000}"/>
    <cellStyle name="Normal 5 3 5" xfId="418" xr:uid="{00000000-0005-0000-0000-0000CF010000}"/>
    <cellStyle name="Normal 5 3 5 2" xfId="419" xr:uid="{00000000-0005-0000-0000-0000D0010000}"/>
    <cellStyle name="Normal 5 3 5 2 2" xfId="420" xr:uid="{00000000-0005-0000-0000-0000D1010000}"/>
    <cellStyle name="Normal 5 3 5 3" xfId="421" xr:uid="{00000000-0005-0000-0000-0000D2010000}"/>
    <cellStyle name="Normal 5 3 6" xfId="422" xr:uid="{00000000-0005-0000-0000-0000D3010000}"/>
    <cellStyle name="Normal 5 3 6 2" xfId="423" xr:uid="{00000000-0005-0000-0000-0000D4010000}"/>
    <cellStyle name="Normal 5 3 6 2 2" xfId="424" xr:uid="{00000000-0005-0000-0000-0000D5010000}"/>
    <cellStyle name="Normal 5 3 6 3" xfId="425" xr:uid="{00000000-0005-0000-0000-0000D6010000}"/>
    <cellStyle name="Normal 5 3 7" xfId="426" xr:uid="{00000000-0005-0000-0000-0000D7010000}"/>
    <cellStyle name="Normal 5 3 7 2" xfId="427" xr:uid="{00000000-0005-0000-0000-0000D8010000}"/>
    <cellStyle name="Normal 5 3 7 2 2" xfId="428" xr:uid="{00000000-0005-0000-0000-0000D9010000}"/>
    <cellStyle name="Normal 5 3 7 3" xfId="429" xr:uid="{00000000-0005-0000-0000-0000DA010000}"/>
    <cellStyle name="Normal 5 3 8" xfId="430" xr:uid="{00000000-0005-0000-0000-0000DB010000}"/>
    <cellStyle name="Normal 5 3 8 2" xfId="431" xr:uid="{00000000-0005-0000-0000-0000DC010000}"/>
    <cellStyle name="Normal 5 3 9" xfId="432" xr:uid="{00000000-0005-0000-0000-0000DD010000}"/>
    <cellStyle name="Normal 5 4" xfId="433" xr:uid="{00000000-0005-0000-0000-0000DE010000}"/>
    <cellStyle name="Normal 5 4 2" xfId="434" xr:uid="{00000000-0005-0000-0000-0000DF010000}"/>
    <cellStyle name="Normal 5 4 2 2" xfId="435" xr:uid="{00000000-0005-0000-0000-0000E0010000}"/>
    <cellStyle name="Normal 5 4 2 2 2" xfId="436" xr:uid="{00000000-0005-0000-0000-0000E1010000}"/>
    <cellStyle name="Normal 5 4 2 3" xfId="437" xr:uid="{00000000-0005-0000-0000-0000E2010000}"/>
    <cellStyle name="Normal 5 4 3" xfId="438" xr:uid="{00000000-0005-0000-0000-0000E3010000}"/>
    <cellStyle name="Normal 5 4 3 2" xfId="439" xr:uid="{00000000-0005-0000-0000-0000E4010000}"/>
    <cellStyle name="Normal 5 4 4" xfId="440" xr:uid="{00000000-0005-0000-0000-0000E5010000}"/>
    <cellStyle name="Normal 5 5" xfId="441" xr:uid="{00000000-0005-0000-0000-0000E6010000}"/>
    <cellStyle name="Normal 5 5 2" xfId="442" xr:uid="{00000000-0005-0000-0000-0000E7010000}"/>
    <cellStyle name="Normal 5 5 2 2" xfId="443" xr:uid="{00000000-0005-0000-0000-0000E8010000}"/>
    <cellStyle name="Normal 5 5 2 2 2" xfId="444" xr:uid="{00000000-0005-0000-0000-0000E9010000}"/>
    <cellStyle name="Normal 5 5 2 3" xfId="445" xr:uid="{00000000-0005-0000-0000-0000EA010000}"/>
    <cellStyle name="Normal 5 5 3" xfId="446" xr:uid="{00000000-0005-0000-0000-0000EB010000}"/>
    <cellStyle name="Normal 5 5 3 2" xfId="447" xr:uid="{00000000-0005-0000-0000-0000EC010000}"/>
    <cellStyle name="Normal 5 5 4" xfId="448" xr:uid="{00000000-0005-0000-0000-0000ED010000}"/>
    <cellStyle name="Normal 5 6" xfId="449" xr:uid="{00000000-0005-0000-0000-0000EE010000}"/>
    <cellStyle name="Normal 5 6 2" xfId="450" xr:uid="{00000000-0005-0000-0000-0000EF010000}"/>
    <cellStyle name="Normal 5 6 2 2" xfId="451" xr:uid="{00000000-0005-0000-0000-0000F0010000}"/>
    <cellStyle name="Normal 5 6 2 2 2" xfId="452" xr:uid="{00000000-0005-0000-0000-0000F1010000}"/>
    <cellStyle name="Normal 5 6 2 3" xfId="453" xr:uid="{00000000-0005-0000-0000-0000F2010000}"/>
    <cellStyle name="Normal 5 6 3" xfId="454" xr:uid="{00000000-0005-0000-0000-0000F3010000}"/>
    <cellStyle name="Normal 5 6 3 2" xfId="455" xr:uid="{00000000-0005-0000-0000-0000F4010000}"/>
    <cellStyle name="Normal 5 6 4" xfId="456" xr:uid="{00000000-0005-0000-0000-0000F5010000}"/>
    <cellStyle name="Normal 5 7" xfId="457" xr:uid="{00000000-0005-0000-0000-0000F6010000}"/>
    <cellStyle name="Normal 5 7 2" xfId="458" xr:uid="{00000000-0005-0000-0000-0000F7010000}"/>
    <cellStyle name="Normal 5 7 2 2" xfId="459" xr:uid="{00000000-0005-0000-0000-0000F8010000}"/>
    <cellStyle name="Normal 5 7 2 2 2" xfId="460" xr:uid="{00000000-0005-0000-0000-0000F9010000}"/>
    <cellStyle name="Normal 5 7 2 3" xfId="461" xr:uid="{00000000-0005-0000-0000-0000FA010000}"/>
    <cellStyle name="Normal 5 7 3" xfId="462" xr:uid="{00000000-0005-0000-0000-0000FB010000}"/>
    <cellStyle name="Normal 5 7 3 2" xfId="463" xr:uid="{00000000-0005-0000-0000-0000FC010000}"/>
    <cellStyle name="Normal 5 7 4" xfId="464" xr:uid="{00000000-0005-0000-0000-0000FD010000}"/>
    <cellStyle name="Normal 5 8" xfId="465" xr:uid="{00000000-0005-0000-0000-0000FE010000}"/>
    <cellStyle name="Normal 5 8 2" xfId="466" xr:uid="{00000000-0005-0000-0000-0000FF010000}"/>
    <cellStyle name="Normal 5 8 2 2" xfId="467" xr:uid="{00000000-0005-0000-0000-000000020000}"/>
    <cellStyle name="Normal 5 8 2 2 2" xfId="468" xr:uid="{00000000-0005-0000-0000-000001020000}"/>
    <cellStyle name="Normal 5 8 2 3" xfId="469" xr:uid="{00000000-0005-0000-0000-000002020000}"/>
    <cellStyle name="Normal 5 8 3" xfId="470" xr:uid="{00000000-0005-0000-0000-000003020000}"/>
    <cellStyle name="Normal 5 8 3 2" xfId="471" xr:uid="{00000000-0005-0000-0000-000004020000}"/>
    <cellStyle name="Normal 5 8 4" xfId="472" xr:uid="{00000000-0005-0000-0000-000005020000}"/>
    <cellStyle name="Normal 5 9" xfId="473" xr:uid="{00000000-0005-0000-0000-000006020000}"/>
    <cellStyle name="Normal 5 9 2" xfId="474" xr:uid="{00000000-0005-0000-0000-000007020000}"/>
    <cellStyle name="Normal 5 9 2 2" xfId="475" xr:uid="{00000000-0005-0000-0000-000008020000}"/>
    <cellStyle name="Normal 5 9 2 2 2" xfId="476" xr:uid="{00000000-0005-0000-0000-000009020000}"/>
    <cellStyle name="Normal 5 9 2 3" xfId="477" xr:uid="{00000000-0005-0000-0000-00000A020000}"/>
    <cellStyle name="Normal 5 9 3" xfId="478" xr:uid="{00000000-0005-0000-0000-00000B020000}"/>
    <cellStyle name="Normal 5 9 3 2" xfId="479" xr:uid="{00000000-0005-0000-0000-00000C020000}"/>
    <cellStyle name="Normal 5 9 4" xfId="480" xr:uid="{00000000-0005-0000-0000-00000D020000}"/>
    <cellStyle name="Normal 6" xfId="481" xr:uid="{00000000-0005-0000-0000-00000E020000}"/>
    <cellStyle name="Percent 2" xfId="14" xr:uid="{00000000-0005-0000-0000-00000E000000}"/>
    <cellStyle name="Percent 2 2" xfId="482" xr:uid="{00000000-0005-0000-0000-00000F020000}"/>
    <cellStyle name="Percent 2 3" xfId="483" xr:uid="{00000000-0005-0000-0000-000010020000}"/>
    <cellStyle name="Percent 3" xfId="484" xr:uid="{00000000-0005-0000-0000-000011020000}"/>
    <cellStyle name="عادي 2" xfId="485" xr:uid="{00000000-0005-0000-0000-0000120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74C3D4"/>
      <color rgb="FF045571"/>
      <color rgb="FFD6D7D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4</xdr:row>
      <xdr:rowOff>0</xdr:rowOff>
    </xdr:from>
    <xdr:to>
      <xdr:col>2</xdr:col>
      <xdr:colOff>2446020</xdr:colOff>
      <xdr:row>4</xdr:row>
      <xdr:rowOff>0</xdr:rowOff>
    </xdr:to>
    <xdr:sp macro="" textlink="">
      <xdr:nvSpPr>
        <xdr:cNvPr id="41555" name="Rectangle 13">
          <a:extLst>
            <a:ext uri="{FF2B5EF4-FFF2-40B4-BE49-F238E27FC236}">
              <a16:creationId xmlns:a16="http://schemas.microsoft.com/office/drawing/2014/main" id="{00000000-0008-0000-0000-000053A20000}"/>
            </a:ext>
          </a:extLst>
        </xdr:cNvPr>
        <xdr:cNvSpPr>
          <a:spLocks noChangeArrowheads="1"/>
        </xdr:cNvSpPr>
      </xdr:nvSpPr>
      <xdr:spPr bwMode="auto">
        <a:xfrm>
          <a:off x="161597340" y="1226820"/>
          <a:ext cx="29565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uosef.darmaki@mof.gov.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137B7-F2FE-4A27-81C0-AD5AA28A5FAB}">
  <dimension ref="A1:E11"/>
  <sheetViews>
    <sheetView showGridLines="0" rightToLeft="1" topLeftCell="A5" zoomScale="90" zoomScaleNormal="90" workbookViewId="0">
      <selection activeCell="B27" sqref="B27"/>
    </sheetView>
  </sheetViews>
  <sheetFormatPr defaultRowHeight="12.5" x14ac:dyDescent="0.25"/>
  <cols>
    <col min="1" max="1" width="19.26953125" style="182" bestFit="1" customWidth="1"/>
    <col min="2" max="2" width="81.453125" style="182" customWidth="1"/>
    <col min="3" max="3" width="20.08984375" style="182" customWidth="1"/>
    <col min="4" max="4" width="21.36328125" style="182" bestFit="1" customWidth="1"/>
    <col min="5" max="5" width="20.36328125" style="182" customWidth="1"/>
    <col min="6" max="256" width="8.7265625" style="182"/>
    <col min="257" max="257" width="19.26953125" style="182" bestFit="1" customWidth="1"/>
    <col min="258" max="258" width="77.1796875" style="182" customWidth="1"/>
    <col min="259" max="259" width="20.08984375" style="182" customWidth="1"/>
    <col min="260" max="260" width="21.36328125" style="182" bestFit="1" customWidth="1"/>
    <col min="261" max="261" width="20.36328125" style="182" customWidth="1"/>
    <col min="262" max="512" width="8.7265625" style="182"/>
    <col min="513" max="513" width="19.26953125" style="182" bestFit="1" customWidth="1"/>
    <col min="514" max="514" width="77.1796875" style="182" customWidth="1"/>
    <col min="515" max="515" width="20.08984375" style="182" customWidth="1"/>
    <col min="516" max="516" width="21.36328125" style="182" bestFit="1" customWidth="1"/>
    <col min="517" max="517" width="20.36328125" style="182" customWidth="1"/>
    <col min="518" max="768" width="8.7265625" style="182"/>
    <col min="769" max="769" width="19.26953125" style="182" bestFit="1" customWidth="1"/>
    <col min="770" max="770" width="77.1796875" style="182" customWidth="1"/>
    <col min="771" max="771" width="20.08984375" style="182" customWidth="1"/>
    <col min="772" max="772" width="21.36328125" style="182" bestFit="1" customWidth="1"/>
    <col min="773" max="773" width="20.36328125" style="182" customWidth="1"/>
    <col min="774" max="1024" width="8.7265625" style="182"/>
    <col min="1025" max="1025" width="19.26953125" style="182" bestFit="1" customWidth="1"/>
    <col min="1026" max="1026" width="77.1796875" style="182" customWidth="1"/>
    <col min="1027" max="1027" width="20.08984375" style="182" customWidth="1"/>
    <col min="1028" max="1028" width="21.36328125" style="182" bestFit="1" customWidth="1"/>
    <col min="1029" max="1029" width="20.36328125" style="182" customWidth="1"/>
    <col min="1030" max="1280" width="8.7265625" style="182"/>
    <col min="1281" max="1281" width="19.26953125" style="182" bestFit="1" customWidth="1"/>
    <col min="1282" max="1282" width="77.1796875" style="182" customWidth="1"/>
    <col min="1283" max="1283" width="20.08984375" style="182" customWidth="1"/>
    <col min="1284" max="1284" width="21.36328125" style="182" bestFit="1" customWidth="1"/>
    <col min="1285" max="1285" width="20.36328125" style="182" customWidth="1"/>
    <col min="1286" max="1536" width="8.7265625" style="182"/>
    <col min="1537" max="1537" width="19.26953125" style="182" bestFit="1" customWidth="1"/>
    <col min="1538" max="1538" width="77.1796875" style="182" customWidth="1"/>
    <col min="1539" max="1539" width="20.08984375" style="182" customWidth="1"/>
    <col min="1540" max="1540" width="21.36328125" style="182" bestFit="1" customWidth="1"/>
    <col min="1541" max="1541" width="20.36328125" style="182" customWidth="1"/>
    <col min="1542" max="1792" width="8.7265625" style="182"/>
    <col min="1793" max="1793" width="19.26953125" style="182" bestFit="1" customWidth="1"/>
    <col min="1794" max="1794" width="77.1796875" style="182" customWidth="1"/>
    <col min="1795" max="1795" width="20.08984375" style="182" customWidth="1"/>
    <col min="1796" max="1796" width="21.36328125" style="182" bestFit="1" customWidth="1"/>
    <col min="1797" max="1797" width="20.36328125" style="182" customWidth="1"/>
    <col min="1798" max="2048" width="8.7265625" style="182"/>
    <col min="2049" max="2049" width="19.26953125" style="182" bestFit="1" customWidth="1"/>
    <col min="2050" max="2050" width="77.1796875" style="182" customWidth="1"/>
    <col min="2051" max="2051" width="20.08984375" style="182" customWidth="1"/>
    <col min="2052" max="2052" width="21.36328125" style="182" bestFit="1" customWidth="1"/>
    <col min="2053" max="2053" width="20.36328125" style="182" customWidth="1"/>
    <col min="2054" max="2304" width="8.7265625" style="182"/>
    <col min="2305" max="2305" width="19.26953125" style="182" bestFit="1" customWidth="1"/>
    <col min="2306" max="2306" width="77.1796875" style="182" customWidth="1"/>
    <col min="2307" max="2307" width="20.08984375" style="182" customWidth="1"/>
    <col min="2308" max="2308" width="21.36328125" style="182" bestFit="1" customWidth="1"/>
    <col min="2309" max="2309" width="20.36328125" style="182" customWidth="1"/>
    <col min="2310" max="2560" width="8.7265625" style="182"/>
    <col min="2561" max="2561" width="19.26953125" style="182" bestFit="1" customWidth="1"/>
    <col min="2562" max="2562" width="77.1796875" style="182" customWidth="1"/>
    <col min="2563" max="2563" width="20.08984375" style="182" customWidth="1"/>
    <col min="2564" max="2564" width="21.36328125" style="182" bestFit="1" customWidth="1"/>
    <col min="2565" max="2565" width="20.36328125" style="182" customWidth="1"/>
    <col min="2566" max="2816" width="8.7265625" style="182"/>
    <col min="2817" max="2817" width="19.26953125" style="182" bestFit="1" customWidth="1"/>
    <col min="2818" max="2818" width="77.1796875" style="182" customWidth="1"/>
    <col min="2819" max="2819" width="20.08984375" style="182" customWidth="1"/>
    <col min="2820" max="2820" width="21.36328125" style="182" bestFit="1" customWidth="1"/>
    <col min="2821" max="2821" width="20.36328125" style="182" customWidth="1"/>
    <col min="2822" max="3072" width="8.7265625" style="182"/>
    <col min="3073" max="3073" width="19.26953125" style="182" bestFit="1" customWidth="1"/>
    <col min="3074" max="3074" width="77.1796875" style="182" customWidth="1"/>
    <col min="3075" max="3075" width="20.08984375" style="182" customWidth="1"/>
    <col min="3076" max="3076" width="21.36328125" style="182" bestFit="1" customWidth="1"/>
    <col min="3077" max="3077" width="20.36328125" style="182" customWidth="1"/>
    <col min="3078" max="3328" width="8.7265625" style="182"/>
    <col min="3329" max="3329" width="19.26953125" style="182" bestFit="1" customWidth="1"/>
    <col min="3330" max="3330" width="77.1796875" style="182" customWidth="1"/>
    <col min="3331" max="3331" width="20.08984375" style="182" customWidth="1"/>
    <col min="3332" max="3332" width="21.36328125" style="182" bestFit="1" customWidth="1"/>
    <col min="3333" max="3333" width="20.36328125" style="182" customWidth="1"/>
    <col min="3334" max="3584" width="8.7265625" style="182"/>
    <col min="3585" max="3585" width="19.26953125" style="182" bestFit="1" customWidth="1"/>
    <col min="3586" max="3586" width="77.1796875" style="182" customWidth="1"/>
    <col min="3587" max="3587" width="20.08984375" style="182" customWidth="1"/>
    <col min="3588" max="3588" width="21.36328125" style="182" bestFit="1" customWidth="1"/>
    <col min="3589" max="3589" width="20.36328125" style="182" customWidth="1"/>
    <col min="3590" max="3840" width="8.7265625" style="182"/>
    <col min="3841" max="3841" width="19.26953125" style="182" bestFit="1" customWidth="1"/>
    <col min="3842" max="3842" width="77.1796875" style="182" customWidth="1"/>
    <col min="3843" max="3843" width="20.08984375" style="182" customWidth="1"/>
    <col min="3844" max="3844" width="21.36328125" style="182" bestFit="1" customWidth="1"/>
    <col min="3845" max="3845" width="20.36328125" style="182" customWidth="1"/>
    <col min="3846" max="4096" width="8.7265625" style="182"/>
    <col min="4097" max="4097" width="19.26953125" style="182" bestFit="1" customWidth="1"/>
    <col min="4098" max="4098" width="77.1796875" style="182" customWidth="1"/>
    <col min="4099" max="4099" width="20.08984375" style="182" customWidth="1"/>
    <col min="4100" max="4100" width="21.36328125" style="182" bestFit="1" customWidth="1"/>
    <col min="4101" max="4101" width="20.36328125" style="182" customWidth="1"/>
    <col min="4102" max="4352" width="8.7265625" style="182"/>
    <col min="4353" max="4353" width="19.26953125" style="182" bestFit="1" customWidth="1"/>
    <col min="4354" max="4354" width="77.1796875" style="182" customWidth="1"/>
    <col min="4355" max="4355" width="20.08984375" style="182" customWidth="1"/>
    <col min="4356" max="4356" width="21.36328125" style="182" bestFit="1" customWidth="1"/>
    <col min="4357" max="4357" width="20.36328125" style="182" customWidth="1"/>
    <col min="4358" max="4608" width="8.7265625" style="182"/>
    <col min="4609" max="4609" width="19.26953125" style="182" bestFit="1" customWidth="1"/>
    <col min="4610" max="4610" width="77.1796875" style="182" customWidth="1"/>
    <col min="4611" max="4611" width="20.08984375" style="182" customWidth="1"/>
    <col min="4612" max="4612" width="21.36328125" style="182" bestFit="1" customWidth="1"/>
    <col min="4613" max="4613" width="20.36328125" style="182" customWidth="1"/>
    <col min="4614" max="4864" width="8.7265625" style="182"/>
    <col min="4865" max="4865" width="19.26953125" style="182" bestFit="1" customWidth="1"/>
    <col min="4866" max="4866" width="77.1796875" style="182" customWidth="1"/>
    <col min="4867" max="4867" width="20.08984375" style="182" customWidth="1"/>
    <col min="4868" max="4868" width="21.36328125" style="182" bestFit="1" customWidth="1"/>
    <col min="4869" max="4869" width="20.36328125" style="182" customWidth="1"/>
    <col min="4870" max="5120" width="8.7265625" style="182"/>
    <col min="5121" max="5121" width="19.26953125" style="182" bestFit="1" customWidth="1"/>
    <col min="5122" max="5122" width="77.1796875" style="182" customWidth="1"/>
    <col min="5123" max="5123" width="20.08984375" style="182" customWidth="1"/>
    <col min="5124" max="5124" width="21.36328125" style="182" bestFit="1" customWidth="1"/>
    <col min="5125" max="5125" width="20.36328125" style="182" customWidth="1"/>
    <col min="5126" max="5376" width="8.7265625" style="182"/>
    <col min="5377" max="5377" width="19.26953125" style="182" bestFit="1" customWidth="1"/>
    <col min="5378" max="5378" width="77.1796875" style="182" customWidth="1"/>
    <col min="5379" max="5379" width="20.08984375" style="182" customWidth="1"/>
    <col min="5380" max="5380" width="21.36328125" style="182" bestFit="1" customWidth="1"/>
    <col min="5381" max="5381" width="20.36328125" style="182" customWidth="1"/>
    <col min="5382" max="5632" width="8.7265625" style="182"/>
    <col min="5633" max="5633" width="19.26953125" style="182" bestFit="1" customWidth="1"/>
    <col min="5634" max="5634" width="77.1796875" style="182" customWidth="1"/>
    <col min="5635" max="5635" width="20.08984375" style="182" customWidth="1"/>
    <col min="5636" max="5636" width="21.36328125" style="182" bestFit="1" customWidth="1"/>
    <col min="5637" max="5637" width="20.36328125" style="182" customWidth="1"/>
    <col min="5638" max="5888" width="8.7265625" style="182"/>
    <col min="5889" max="5889" width="19.26953125" style="182" bestFit="1" customWidth="1"/>
    <col min="5890" max="5890" width="77.1796875" style="182" customWidth="1"/>
    <col min="5891" max="5891" width="20.08984375" style="182" customWidth="1"/>
    <col min="5892" max="5892" width="21.36328125" style="182" bestFit="1" customWidth="1"/>
    <col min="5893" max="5893" width="20.36328125" style="182" customWidth="1"/>
    <col min="5894" max="6144" width="8.7265625" style="182"/>
    <col min="6145" max="6145" width="19.26953125" style="182" bestFit="1" customWidth="1"/>
    <col min="6146" max="6146" width="77.1796875" style="182" customWidth="1"/>
    <col min="6147" max="6147" width="20.08984375" style="182" customWidth="1"/>
    <col min="6148" max="6148" width="21.36328125" style="182" bestFit="1" customWidth="1"/>
    <col min="6149" max="6149" width="20.36328125" style="182" customWidth="1"/>
    <col min="6150" max="6400" width="8.7265625" style="182"/>
    <col min="6401" max="6401" width="19.26953125" style="182" bestFit="1" customWidth="1"/>
    <col min="6402" max="6402" width="77.1796875" style="182" customWidth="1"/>
    <col min="6403" max="6403" width="20.08984375" style="182" customWidth="1"/>
    <col min="6404" max="6404" width="21.36328125" style="182" bestFit="1" customWidth="1"/>
    <col min="6405" max="6405" width="20.36328125" style="182" customWidth="1"/>
    <col min="6406" max="6656" width="8.7265625" style="182"/>
    <col min="6657" max="6657" width="19.26953125" style="182" bestFit="1" customWidth="1"/>
    <col min="6658" max="6658" width="77.1796875" style="182" customWidth="1"/>
    <col min="6659" max="6659" width="20.08984375" style="182" customWidth="1"/>
    <col min="6660" max="6660" width="21.36328125" style="182" bestFit="1" customWidth="1"/>
    <col min="6661" max="6661" width="20.36328125" style="182" customWidth="1"/>
    <col min="6662" max="6912" width="8.7265625" style="182"/>
    <col min="6913" max="6913" width="19.26953125" style="182" bestFit="1" customWidth="1"/>
    <col min="6914" max="6914" width="77.1796875" style="182" customWidth="1"/>
    <col min="6915" max="6915" width="20.08984375" style="182" customWidth="1"/>
    <col min="6916" max="6916" width="21.36328125" style="182" bestFit="1" customWidth="1"/>
    <col min="6917" max="6917" width="20.36328125" style="182" customWidth="1"/>
    <col min="6918" max="7168" width="8.7265625" style="182"/>
    <col min="7169" max="7169" width="19.26953125" style="182" bestFit="1" customWidth="1"/>
    <col min="7170" max="7170" width="77.1796875" style="182" customWidth="1"/>
    <col min="7171" max="7171" width="20.08984375" style="182" customWidth="1"/>
    <col min="7172" max="7172" width="21.36328125" style="182" bestFit="1" customWidth="1"/>
    <col min="7173" max="7173" width="20.36328125" style="182" customWidth="1"/>
    <col min="7174" max="7424" width="8.7265625" style="182"/>
    <col min="7425" max="7425" width="19.26953125" style="182" bestFit="1" customWidth="1"/>
    <col min="7426" max="7426" width="77.1796875" style="182" customWidth="1"/>
    <col min="7427" max="7427" width="20.08984375" style="182" customWidth="1"/>
    <col min="7428" max="7428" width="21.36328125" style="182" bestFit="1" customWidth="1"/>
    <col min="7429" max="7429" width="20.36328125" style="182" customWidth="1"/>
    <col min="7430" max="7680" width="8.7265625" style="182"/>
    <col min="7681" max="7681" width="19.26953125" style="182" bestFit="1" customWidth="1"/>
    <col min="7682" max="7682" width="77.1796875" style="182" customWidth="1"/>
    <col min="7683" max="7683" width="20.08984375" style="182" customWidth="1"/>
    <col min="7684" max="7684" width="21.36328125" style="182" bestFit="1" customWidth="1"/>
    <col min="7685" max="7685" width="20.36328125" style="182" customWidth="1"/>
    <col min="7686" max="7936" width="8.7265625" style="182"/>
    <col min="7937" max="7937" width="19.26953125" style="182" bestFit="1" customWidth="1"/>
    <col min="7938" max="7938" width="77.1796875" style="182" customWidth="1"/>
    <col min="7939" max="7939" width="20.08984375" style="182" customWidth="1"/>
    <col min="7940" max="7940" width="21.36328125" style="182" bestFit="1" customWidth="1"/>
    <col min="7941" max="7941" width="20.36328125" style="182" customWidth="1"/>
    <col min="7942" max="8192" width="8.7265625" style="182"/>
    <col min="8193" max="8193" width="19.26953125" style="182" bestFit="1" customWidth="1"/>
    <col min="8194" max="8194" width="77.1796875" style="182" customWidth="1"/>
    <col min="8195" max="8195" width="20.08984375" style="182" customWidth="1"/>
    <col min="8196" max="8196" width="21.36328125" style="182" bestFit="1" customWidth="1"/>
    <col min="8197" max="8197" width="20.36328125" style="182" customWidth="1"/>
    <col min="8198" max="8448" width="8.7265625" style="182"/>
    <col min="8449" max="8449" width="19.26953125" style="182" bestFit="1" customWidth="1"/>
    <col min="8450" max="8450" width="77.1796875" style="182" customWidth="1"/>
    <col min="8451" max="8451" width="20.08984375" style="182" customWidth="1"/>
    <col min="8452" max="8452" width="21.36328125" style="182" bestFit="1" customWidth="1"/>
    <col min="8453" max="8453" width="20.36328125" style="182" customWidth="1"/>
    <col min="8454" max="8704" width="8.7265625" style="182"/>
    <col min="8705" max="8705" width="19.26953125" style="182" bestFit="1" customWidth="1"/>
    <col min="8706" max="8706" width="77.1796875" style="182" customWidth="1"/>
    <col min="8707" max="8707" width="20.08984375" style="182" customWidth="1"/>
    <col min="8708" max="8708" width="21.36328125" style="182" bestFit="1" customWidth="1"/>
    <col min="8709" max="8709" width="20.36328125" style="182" customWidth="1"/>
    <col min="8710" max="8960" width="8.7265625" style="182"/>
    <col min="8961" max="8961" width="19.26953125" style="182" bestFit="1" customWidth="1"/>
    <col min="8962" max="8962" width="77.1796875" style="182" customWidth="1"/>
    <col min="8963" max="8963" width="20.08984375" style="182" customWidth="1"/>
    <col min="8964" max="8964" width="21.36328125" style="182" bestFit="1" customWidth="1"/>
    <col min="8965" max="8965" width="20.36328125" style="182" customWidth="1"/>
    <col min="8966" max="9216" width="8.7265625" style="182"/>
    <col min="9217" max="9217" width="19.26953125" style="182" bestFit="1" customWidth="1"/>
    <col min="9218" max="9218" width="77.1796875" style="182" customWidth="1"/>
    <col min="9219" max="9219" width="20.08984375" style="182" customWidth="1"/>
    <col min="9220" max="9220" width="21.36328125" style="182" bestFit="1" customWidth="1"/>
    <col min="9221" max="9221" width="20.36328125" style="182" customWidth="1"/>
    <col min="9222" max="9472" width="8.7265625" style="182"/>
    <col min="9473" max="9473" width="19.26953125" style="182" bestFit="1" customWidth="1"/>
    <col min="9474" max="9474" width="77.1796875" style="182" customWidth="1"/>
    <col min="9475" max="9475" width="20.08984375" style="182" customWidth="1"/>
    <col min="9476" max="9476" width="21.36328125" style="182" bestFit="1" customWidth="1"/>
    <col min="9477" max="9477" width="20.36328125" style="182" customWidth="1"/>
    <col min="9478" max="9728" width="8.7265625" style="182"/>
    <col min="9729" max="9729" width="19.26953125" style="182" bestFit="1" customWidth="1"/>
    <col min="9730" max="9730" width="77.1796875" style="182" customWidth="1"/>
    <col min="9731" max="9731" width="20.08984375" style="182" customWidth="1"/>
    <col min="9732" max="9732" width="21.36328125" style="182" bestFit="1" customWidth="1"/>
    <col min="9733" max="9733" width="20.36328125" style="182" customWidth="1"/>
    <col min="9734" max="9984" width="8.7265625" style="182"/>
    <col min="9985" max="9985" width="19.26953125" style="182" bestFit="1" customWidth="1"/>
    <col min="9986" max="9986" width="77.1796875" style="182" customWidth="1"/>
    <col min="9987" max="9987" width="20.08984375" style="182" customWidth="1"/>
    <col min="9988" max="9988" width="21.36328125" style="182" bestFit="1" customWidth="1"/>
    <col min="9989" max="9989" width="20.36328125" style="182" customWidth="1"/>
    <col min="9990" max="10240" width="8.7265625" style="182"/>
    <col min="10241" max="10241" width="19.26953125" style="182" bestFit="1" customWidth="1"/>
    <col min="10242" max="10242" width="77.1796875" style="182" customWidth="1"/>
    <col min="10243" max="10243" width="20.08984375" style="182" customWidth="1"/>
    <col min="10244" max="10244" width="21.36328125" style="182" bestFit="1" customWidth="1"/>
    <col min="10245" max="10245" width="20.36328125" style="182" customWidth="1"/>
    <col min="10246" max="10496" width="8.7265625" style="182"/>
    <col min="10497" max="10497" width="19.26953125" style="182" bestFit="1" customWidth="1"/>
    <col min="10498" max="10498" width="77.1796875" style="182" customWidth="1"/>
    <col min="10499" max="10499" width="20.08984375" style="182" customWidth="1"/>
    <col min="10500" max="10500" width="21.36328125" style="182" bestFit="1" customWidth="1"/>
    <col min="10501" max="10501" width="20.36328125" style="182" customWidth="1"/>
    <col min="10502" max="10752" width="8.7265625" style="182"/>
    <col min="10753" max="10753" width="19.26953125" style="182" bestFit="1" customWidth="1"/>
    <col min="10754" max="10754" width="77.1796875" style="182" customWidth="1"/>
    <col min="10755" max="10755" width="20.08984375" style="182" customWidth="1"/>
    <col min="10756" max="10756" width="21.36328125" style="182" bestFit="1" customWidth="1"/>
    <col min="10757" max="10757" width="20.36328125" style="182" customWidth="1"/>
    <col min="10758" max="11008" width="8.7265625" style="182"/>
    <col min="11009" max="11009" width="19.26953125" style="182" bestFit="1" customWidth="1"/>
    <col min="11010" max="11010" width="77.1796875" style="182" customWidth="1"/>
    <col min="11011" max="11011" width="20.08984375" style="182" customWidth="1"/>
    <col min="11012" max="11012" width="21.36328125" style="182" bestFit="1" customWidth="1"/>
    <col min="11013" max="11013" width="20.36328125" style="182" customWidth="1"/>
    <col min="11014" max="11264" width="8.7265625" style="182"/>
    <col min="11265" max="11265" width="19.26953125" style="182" bestFit="1" customWidth="1"/>
    <col min="11266" max="11266" width="77.1796875" style="182" customWidth="1"/>
    <col min="11267" max="11267" width="20.08984375" style="182" customWidth="1"/>
    <col min="11268" max="11268" width="21.36328125" style="182" bestFit="1" customWidth="1"/>
    <col min="11269" max="11269" width="20.36328125" style="182" customWidth="1"/>
    <col min="11270" max="11520" width="8.7265625" style="182"/>
    <col min="11521" max="11521" width="19.26953125" style="182" bestFit="1" customWidth="1"/>
    <col min="11522" max="11522" width="77.1796875" style="182" customWidth="1"/>
    <col min="11523" max="11523" width="20.08984375" style="182" customWidth="1"/>
    <col min="11524" max="11524" width="21.36328125" style="182" bestFit="1" customWidth="1"/>
    <col min="11525" max="11525" width="20.36328125" style="182" customWidth="1"/>
    <col min="11526" max="11776" width="8.7265625" style="182"/>
    <col min="11777" max="11777" width="19.26953125" style="182" bestFit="1" customWidth="1"/>
    <col min="11778" max="11778" width="77.1796875" style="182" customWidth="1"/>
    <col min="11779" max="11779" width="20.08984375" style="182" customWidth="1"/>
    <col min="11780" max="11780" width="21.36328125" style="182" bestFit="1" customWidth="1"/>
    <col min="11781" max="11781" width="20.36328125" style="182" customWidth="1"/>
    <col min="11782" max="12032" width="8.7265625" style="182"/>
    <col min="12033" max="12033" width="19.26953125" style="182" bestFit="1" customWidth="1"/>
    <col min="12034" max="12034" width="77.1796875" style="182" customWidth="1"/>
    <col min="12035" max="12035" width="20.08984375" style="182" customWidth="1"/>
    <col min="12036" max="12036" width="21.36328125" style="182" bestFit="1" customWidth="1"/>
    <col min="12037" max="12037" width="20.36328125" style="182" customWidth="1"/>
    <col min="12038" max="12288" width="8.7265625" style="182"/>
    <col min="12289" max="12289" width="19.26953125" style="182" bestFit="1" customWidth="1"/>
    <col min="12290" max="12290" width="77.1796875" style="182" customWidth="1"/>
    <col min="12291" max="12291" width="20.08984375" style="182" customWidth="1"/>
    <col min="12292" max="12292" width="21.36328125" style="182" bestFit="1" customWidth="1"/>
    <col min="12293" max="12293" width="20.36328125" style="182" customWidth="1"/>
    <col min="12294" max="12544" width="8.7265625" style="182"/>
    <col min="12545" max="12545" width="19.26953125" style="182" bestFit="1" customWidth="1"/>
    <col min="12546" max="12546" width="77.1796875" style="182" customWidth="1"/>
    <col min="12547" max="12547" width="20.08984375" style="182" customWidth="1"/>
    <col min="12548" max="12548" width="21.36328125" style="182" bestFit="1" customWidth="1"/>
    <col min="12549" max="12549" width="20.36328125" style="182" customWidth="1"/>
    <col min="12550" max="12800" width="8.7265625" style="182"/>
    <col min="12801" max="12801" width="19.26953125" style="182" bestFit="1" customWidth="1"/>
    <col min="12802" max="12802" width="77.1796875" style="182" customWidth="1"/>
    <col min="12803" max="12803" width="20.08984375" style="182" customWidth="1"/>
    <col min="12804" max="12804" width="21.36328125" style="182" bestFit="1" customWidth="1"/>
    <col min="12805" max="12805" width="20.36328125" style="182" customWidth="1"/>
    <col min="12806" max="13056" width="8.7265625" style="182"/>
    <col min="13057" max="13057" width="19.26953125" style="182" bestFit="1" customWidth="1"/>
    <col min="13058" max="13058" width="77.1796875" style="182" customWidth="1"/>
    <col min="13059" max="13059" width="20.08984375" style="182" customWidth="1"/>
    <col min="13060" max="13060" width="21.36328125" style="182" bestFit="1" customWidth="1"/>
    <col min="13061" max="13061" width="20.36328125" style="182" customWidth="1"/>
    <col min="13062" max="13312" width="8.7265625" style="182"/>
    <col min="13313" max="13313" width="19.26953125" style="182" bestFit="1" customWidth="1"/>
    <col min="13314" max="13314" width="77.1796875" style="182" customWidth="1"/>
    <col min="13315" max="13315" width="20.08984375" style="182" customWidth="1"/>
    <col min="13316" max="13316" width="21.36328125" style="182" bestFit="1" customWidth="1"/>
    <col min="13317" max="13317" width="20.36328125" style="182" customWidth="1"/>
    <col min="13318" max="13568" width="8.7265625" style="182"/>
    <col min="13569" max="13569" width="19.26953125" style="182" bestFit="1" customWidth="1"/>
    <col min="13570" max="13570" width="77.1796875" style="182" customWidth="1"/>
    <col min="13571" max="13571" width="20.08984375" style="182" customWidth="1"/>
    <col min="13572" max="13572" width="21.36328125" style="182" bestFit="1" customWidth="1"/>
    <col min="13573" max="13573" width="20.36328125" style="182" customWidth="1"/>
    <col min="13574" max="13824" width="8.7265625" style="182"/>
    <col min="13825" max="13825" width="19.26953125" style="182" bestFit="1" customWidth="1"/>
    <col min="13826" max="13826" width="77.1796875" style="182" customWidth="1"/>
    <col min="13827" max="13827" width="20.08984375" style="182" customWidth="1"/>
    <col min="13828" max="13828" width="21.36328125" style="182" bestFit="1" customWidth="1"/>
    <col min="13829" max="13829" width="20.36328125" style="182" customWidth="1"/>
    <col min="13830" max="14080" width="8.7265625" style="182"/>
    <col min="14081" max="14081" width="19.26953125" style="182" bestFit="1" customWidth="1"/>
    <col min="14082" max="14082" width="77.1796875" style="182" customWidth="1"/>
    <col min="14083" max="14083" width="20.08984375" style="182" customWidth="1"/>
    <col min="14084" max="14084" width="21.36328125" style="182" bestFit="1" customWidth="1"/>
    <col min="14085" max="14085" width="20.36328125" style="182" customWidth="1"/>
    <col min="14086" max="14336" width="8.7265625" style="182"/>
    <col min="14337" max="14337" width="19.26953125" style="182" bestFit="1" customWidth="1"/>
    <col min="14338" max="14338" width="77.1796875" style="182" customWidth="1"/>
    <col min="14339" max="14339" width="20.08984375" style="182" customWidth="1"/>
    <col min="14340" max="14340" width="21.36328125" style="182" bestFit="1" customWidth="1"/>
    <col min="14341" max="14341" width="20.36328125" style="182" customWidth="1"/>
    <col min="14342" max="14592" width="8.7265625" style="182"/>
    <col min="14593" max="14593" width="19.26953125" style="182" bestFit="1" customWidth="1"/>
    <col min="14594" max="14594" width="77.1796875" style="182" customWidth="1"/>
    <col min="14595" max="14595" width="20.08984375" style="182" customWidth="1"/>
    <col min="14596" max="14596" width="21.36328125" style="182" bestFit="1" customWidth="1"/>
    <col min="14597" max="14597" width="20.36328125" style="182" customWidth="1"/>
    <col min="14598" max="14848" width="8.7265625" style="182"/>
    <col min="14849" max="14849" width="19.26953125" style="182" bestFit="1" customWidth="1"/>
    <col min="14850" max="14850" width="77.1796875" style="182" customWidth="1"/>
    <col min="14851" max="14851" width="20.08984375" style="182" customWidth="1"/>
    <col min="14852" max="14852" width="21.36328125" style="182" bestFit="1" customWidth="1"/>
    <col min="14853" max="14853" width="20.36328125" style="182" customWidth="1"/>
    <col min="14854" max="15104" width="8.7265625" style="182"/>
    <col min="15105" max="15105" width="19.26953125" style="182" bestFit="1" customWidth="1"/>
    <col min="15106" max="15106" width="77.1796875" style="182" customWidth="1"/>
    <col min="15107" max="15107" width="20.08984375" style="182" customWidth="1"/>
    <col min="15108" max="15108" width="21.36328125" style="182" bestFit="1" customWidth="1"/>
    <col min="15109" max="15109" width="20.36328125" style="182" customWidth="1"/>
    <col min="15110" max="15360" width="8.7265625" style="182"/>
    <col min="15361" max="15361" width="19.26953125" style="182" bestFit="1" customWidth="1"/>
    <col min="15362" max="15362" width="77.1796875" style="182" customWidth="1"/>
    <col min="15363" max="15363" width="20.08984375" style="182" customWidth="1"/>
    <col min="15364" max="15364" width="21.36328125" style="182" bestFit="1" customWidth="1"/>
    <col min="15365" max="15365" width="20.36328125" style="182" customWidth="1"/>
    <col min="15366" max="15616" width="8.7265625" style="182"/>
    <col min="15617" max="15617" width="19.26953125" style="182" bestFit="1" customWidth="1"/>
    <col min="15618" max="15618" width="77.1796875" style="182" customWidth="1"/>
    <col min="15619" max="15619" width="20.08984375" style="182" customWidth="1"/>
    <col min="15620" max="15620" width="21.36328125" style="182" bestFit="1" customWidth="1"/>
    <col min="15621" max="15621" width="20.36328125" style="182" customWidth="1"/>
    <col min="15622" max="15872" width="8.7265625" style="182"/>
    <col min="15873" max="15873" width="19.26953125" style="182" bestFit="1" customWidth="1"/>
    <col min="15874" max="15874" width="77.1796875" style="182" customWidth="1"/>
    <col min="15875" max="15875" width="20.08984375" style="182" customWidth="1"/>
    <col min="15876" max="15876" width="21.36328125" style="182" bestFit="1" customWidth="1"/>
    <col min="15877" max="15877" width="20.36328125" style="182" customWidth="1"/>
    <col min="15878" max="16128" width="8.7265625" style="182"/>
    <col min="16129" max="16129" width="19.26953125" style="182" bestFit="1" customWidth="1"/>
    <col min="16130" max="16130" width="77.1796875" style="182" customWidth="1"/>
    <col min="16131" max="16131" width="20.08984375" style="182" customWidth="1"/>
    <col min="16132" max="16132" width="21.36328125" style="182" bestFit="1" customWidth="1"/>
    <col min="16133" max="16133" width="20.36328125" style="182" customWidth="1"/>
    <col min="16134" max="16384" width="8.7265625" style="182"/>
  </cols>
  <sheetData>
    <row r="1" spans="1:5" ht="13" thickBot="1" x14ac:dyDescent="0.3"/>
    <row r="2" spans="1:5" ht="20.5" x14ac:dyDescent="0.25">
      <c r="A2" s="183" t="s">
        <v>301</v>
      </c>
      <c r="B2" s="231" t="s">
        <v>344</v>
      </c>
      <c r="C2" s="231"/>
      <c r="D2" s="231"/>
      <c r="E2" s="232"/>
    </row>
    <row r="3" spans="1:5" ht="19" customHeight="1" x14ac:dyDescent="0.25">
      <c r="A3" s="184" t="s">
        <v>302</v>
      </c>
      <c r="B3" s="233" t="s">
        <v>354</v>
      </c>
      <c r="C3" s="233"/>
      <c r="D3" s="233"/>
      <c r="E3" s="234"/>
    </row>
    <row r="4" spans="1:5" ht="19" x14ac:dyDescent="0.25">
      <c r="A4" s="184" t="s">
        <v>303</v>
      </c>
      <c r="B4" s="235" t="s">
        <v>355</v>
      </c>
      <c r="C4" s="235"/>
      <c r="D4" s="235"/>
      <c r="E4" s="236"/>
    </row>
    <row r="5" spans="1:5" ht="19" x14ac:dyDescent="0.25">
      <c r="A5" s="184" t="s">
        <v>304</v>
      </c>
      <c r="B5" s="228" t="s">
        <v>305</v>
      </c>
      <c r="C5" s="228"/>
      <c r="D5" s="185" t="s">
        <v>306</v>
      </c>
      <c r="E5" s="186" t="s">
        <v>307</v>
      </c>
    </row>
    <row r="6" spans="1:5" ht="19" x14ac:dyDescent="0.25">
      <c r="A6" s="184" t="s">
        <v>308</v>
      </c>
      <c r="B6" s="228">
        <v>2026</v>
      </c>
      <c r="C6" s="228"/>
      <c r="D6" s="185" t="s">
        <v>309</v>
      </c>
      <c r="E6" s="187">
        <v>45885</v>
      </c>
    </row>
    <row r="7" spans="1:5" ht="19" x14ac:dyDescent="0.25">
      <c r="A7" s="184" t="s">
        <v>310</v>
      </c>
      <c r="B7" s="228" t="s">
        <v>133</v>
      </c>
      <c r="C7" s="228"/>
      <c r="D7" s="185" t="s">
        <v>311</v>
      </c>
      <c r="E7" s="186">
        <v>24746607</v>
      </c>
    </row>
    <row r="8" spans="1:5" ht="19" x14ac:dyDescent="0.25">
      <c r="A8" s="184" t="s">
        <v>312</v>
      </c>
      <c r="B8" s="227" t="s">
        <v>313</v>
      </c>
      <c r="C8" s="227"/>
      <c r="D8" s="185" t="s">
        <v>314</v>
      </c>
      <c r="E8" s="186" t="s">
        <v>315</v>
      </c>
    </row>
    <row r="9" spans="1:5" ht="19" x14ac:dyDescent="0.25">
      <c r="A9" s="184" t="s">
        <v>316</v>
      </c>
      <c r="B9" s="228">
        <v>2026</v>
      </c>
      <c r="C9" s="228"/>
      <c r="D9" s="185" t="s">
        <v>317</v>
      </c>
      <c r="E9" s="186" t="s">
        <v>318</v>
      </c>
    </row>
    <row r="10" spans="1:5" ht="117" x14ac:dyDescent="0.25">
      <c r="A10" s="184" t="s">
        <v>319</v>
      </c>
      <c r="B10" s="216" t="s">
        <v>353</v>
      </c>
      <c r="C10" s="188" t="s">
        <v>320</v>
      </c>
      <c r="D10" s="185" t="s">
        <v>321</v>
      </c>
      <c r="E10" s="186" t="s">
        <v>322</v>
      </c>
    </row>
    <row r="11" spans="1:5" ht="19.5" thickBot="1" x14ac:dyDescent="0.3">
      <c r="A11" s="189" t="s">
        <v>323</v>
      </c>
      <c r="B11" s="229" t="s">
        <v>324</v>
      </c>
      <c r="C11" s="229"/>
      <c r="D11" s="229"/>
      <c r="E11" s="230"/>
    </row>
  </sheetData>
  <mergeCells count="9">
    <mergeCell ref="B8:C8"/>
    <mergeCell ref="B9:C9"/>
    <mergeCell ref="B11:E11"/>
    <mergeCell ref="B2:E2"/>
    <mergeCell ref="B3:E3"/>
    <mergeCell ref="B4:E4"/>
    <mergeCell ref="B5:C5"/>
    <mergeCell ref="B6:C6"/>
    <mergeCell ref="B7:C7"/>
  </mergeCells>
  <hyperlinks>
    <hyperlink ref="B8" r:id="rId1" xr:uid="{5E8805F4-A883-4B57-9395-62AF8C918E1C}"/>
    <hyperlink ref="C10" location="البيانات!A1" display=" اضغط هنا للإنتقال إلى صفحة البيانات" xr:uid="{15BA6ED0-D9D6-43B0-A812-FC1A201CA52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1:I81"/>
  <sheetViews>
    <sheetView showGridLines="0" rightToLeft="1" zoomScale="90" zoomScaleNormal="90" zoomScaleSheetLayoutView="70" workbookViewId="0">
      <selection activeCell="H5" sqref="H5:I5"/>
    </sheetView>
  </sheetViews>
  <sheetFormatPr defaultColWidth="9.1796875" defaultRowHeight="20.5" x14ac:dyDescent="0.8"/>
  <cols>
    <col min="1" max="1" width="9.1796875" style="141"/>
    <col min="2" max="2" width="11.453125" style="144" customWidth="1"/>
    <col min="3" max="3" width="65.81640625" style="141" customWidth="1"/>
    <col min="4" max="4" width="20" style="141" bestFit="1" customWidth="1"/>
    <col min="5" max="5" width="16.7265625" style="141" customWidth="1"/>
    <col min="6" max="6" width="19.90625" style="141" bestFit="1" customWidth="1"/>
    <col min="7" max="8" width="9.1796875" style="141"/>
    <col min="9" max="9" width="14.26953125" style="141" customWidth="1"/>
    <col min="10" max="16384" width="9.1796875" style="141"/>
  </cols>
  <sheetData>
    <row r="1" spans="2:9" ht="23.5" customHeight="1" x14ac:dyDescent="0.8">
      <c r="B1" s="285" t="s">
        <v>20</v>
      </c>
      <c r="C1" s="285"/>
      <c r="D1" s="285"/>
      <c r="E1" s="285"/>
      <c r="F1" s="285"/>
    </row>
    <row r="2" spans="2:9" s="142" customFormat="1" ht="33.65" customHeight="1" x14ac:dyDescent="0.25">
      <c r="B2" s="286" t="s">
        <v>33</v>
      </c>
      <c r="C2" s="286"/>
      <c r="D2" s="286"/>
      <c r="E2" s="286"/>
      <c r="F2" s="286"/>
    </row>
    <row r="3" spans="2:9" s="142" customFormat="1" ht="33.65" customHeight="1" x14ac:dyDescent="0.25">
      <c r="B3" s="286" t="s">
        <v>268</v>
      </c>
      <c r="C3" s="286"/>
      <c r="D3" s="286"/>
      <c r="E3" s="286"/>
      <c r="F3" s="286"/>
    </row>
    <row r="4" spans="2:9" ht="21" thickBot="1" x14ac:dyDescent="0.85">
      <c r="B4" s="143"/>
      <c r="C4" s="143"/>
      <c r="D4" s="143"/>
      <c r="E4" s="143"/>
      <c r="F4" s="156" t="s">
        <v>84</v>
      </c>
    </row>
    <row r="5" spans="2:9" ht="31.15" customHeight="1" x14ac:dyDescent="0.8">
      <c r="B5" s="287" t="s">
        <v>0</v>
      </c>
      <c r="C5" s="283" t="s">
        <v>1</v>
      </c>
      <c r="D5" s="283" t="s">
        <v>21</v>
      </c>
      <c r="E5" s="283"/>
      <c r="F5" s="289" t="s">
        <v>297</v>
      </c>
      <c r="H5" s="275" t="s">
        <v>352</v>
      </c>
      <c r="I5" s="275"/>
    </row>
    <row r="6" spans="2:9" ht="31.15" customHeight="1" x14ac:dyDescent="0.8">
      <c r="B6" s="288" t="s">
        <v>2</v>
      </c>
      <c r="C6" s="284"/>
      <c r="D6" s="147" t="s">
        <v>87</v>
      </c>
      <c r="E6" s="147" t="s">
        <v>89</v>
      </c>
      <c r="F6" s="290" t="s">
        <v>88</v>
      </c>
    </row>
    <row r="7" spans="2:9" s="142" customFormat="1" ht="34" customHeight="1" x14ac:dyDescent="0.25">
      <c r="B7" s="154">
        <v>101</v>
      </c>
      <c r="C7" s="155" t="s">
        <v>130</v>
      </c>
      <c r="D7" s="92">
        <v>86553</v>
      </c>
      <c r="E7" s="92">
        <v>230</v>
      </c>
      <c r="F7" s="74">
        <f>SUM(D7:E7)</f>
        <v>86783</v>
      </c>
    </row>
    <row r="8" spans="2:9" s="142" customFormat="1" ht="34" customHeight="1" x14ac:dyDescent="0.25">
      <c r="B8" s="154">
        <v>166</v>
      </c>
      <c r="C8" s="155" t="s">
        <v>131</v>
      </c>
      <c r="D8" s="92">
        <v>263586</v>
      </c>
      <c r="E8" s="92">
        <v>1101</v>
      </c>
      <c r="F8" s="74">
        <f>SUM(D8:E8)</f>
        <v>264687</v>
      </c>
    </row>
    <row r="9" spans="2:9" s="142" customFormat="1" ht="34" customHeight="1" x14ac:dyDescent="0.25">
      <c r="B9" s="154">
        <v>102</v>
      </c>
      <c r="C9" s="155" t="s">
        <v>132</v>
      </c>
      <c r="D9" s="92">
        <v>4159</v>
      </c>
      <c r="E9" s="92">
        <v>21</v>
      </c>
      <c r="F9" s="74">
        <f t="shared" ref="F9:F69" si="0">SUM(D9:E9)</f>
        <v>4180</v>
      </c>
    </row>
    <row r="10" spans="2:9" s="142" customFormat="1" ht="34" customHeight="1" x14ac:dyDescent="0.25">
      <c r="B10" s="154">
        <v>153</v>
      </c>
      <c r="C10" s="155" t="s">
        <v>30</v>
      </c>
      <c r="D10" s="92">
        <v>1465</v>
      </c>
      <c r="E10" s="92">
        <v>52</v>
      </c>
      <c r="F10" s="74">
        <f t="shared" si="0"/>
        <v>1517</v>
      </c>
    </row>
    <row r="11" spans="2:9" s="142" customFormat="1" ht="34" customHeight="1" x14ac:dyDescent="0.25">
      <c r="B11" s="154">
        <v>105</v>
      </c>
      <c r="C11" s="155" t="s">
        <v>133</v>
      </c>
      <c r="D11" s="92">
        <v>11715</v>
      </c>
      <c r="E11" s="92">
        <v>139</v>
      </c>
      <c r="F11" s="74">
        <f t="shared" si="0"/>
        <v>11854</v>
      </c>
    </row>
    <row r="12" spans="2:9" s="142" customFormat="1" ht="34" customHeight="1" x14ac:dyDescent="0.25">
      <c r="B12" s="154">
        <v>106</v>
      </c>
      <c r="C12" s="155" t="s">
        <v>134</v>
      </c>
      <c r="D12" s="92">
        <v>65184</v>
      </c>
      <c r="E12" s="92">
        <v>340</v>
      </c>
      <c r="F12" s="74">
        <f t="shared" si="0"/>
        <v>65524</v>
      </c>
    </row>
    <row r="13" spans="2:9" s="142" customFormat="1" ht="34" customHeight="1" x14ac:dyDescent="0.25">
      <c r="B13" s="154">
        <v>107</v>
      </c>
      <c r="C13" s="155" t="s">
        <v>25</v>
      </c>
      <c r="D13" s="92">
        <v>36224</v>
      </c>
      <c r="E13" s="92">
        <v>584</v>
      </c>
      <c r="F13" s="74">
        <f t="shared" si="0"/>
        <v>36808</v>
      </c>
    </row>
    <row r="14" spans="2:9" s="142" customFormat="1" ht="34" customHeight="1" x14ac:dyDescent="0.25">
      <c r="B14" s="154">
        <v>109</v>
      </c>
      <c r="C14" s="155" t="s">
        <v>135</v>
      </c>
      <c r="D14" s="92">
        <v>18849</v>
      </c>
      <c r="E14" s="92">
        <v>94</v>
      </c>
      <c r="F14" s="74">
        <f t="shared" si="0"/>
        <v>18943</v>
      </c>
    </row>
    <row r="15" spans="2:9" s="142" customFormat="1" ht="34" customHeight="1" x14ac:dyDescent="0.25">
      <c r="B15" s="154">
        <v>110</v>
      </c>
      <c r="C15" s="155" t="s">
        <v>113</v>
      </c>
      <c r="D15" s="92">
        <v>7203</v>
      </c>
      <c r="E15" s="92">
        <v>8</v>
      </c>
      <c r="F15" s="74">
        <f t="shared" si="0"/>
        <v>7211</v>
      </c>
    </row>
    <row r="16" spans="2:9" s="142" customFormat="1" ht="34" customHeight="1" x14ac:dyDescent="0.25">
      <c r="B16" s="154">
        <v>111</v>
      </c>
      <c r="C16" s="155" t="s">
        <v>136</v>
      </c>
      <c r="D16" s="92">
        <v>69253</v>
      </c>
      <c r="E16" s="92">
        <v>203</v>
      </c>
      <c r="F16" s="74">
        <f t="shared" si="0"/>
        <v>69456</v>
      </c>
    </row>
    <row r="17" spans="2:6" s="142" customFormat="1" ht="34" customHeight="1" x14ac:dyDescent="0.25">
      <c r="B17" s="154">
        <v>112</v>
      </c>
      <c r="C17" s="155" t="s">
        <v>137</v>
      </c>
      <c r="D17" s="92">
        <v>5435</v>
      </c>
      <c r="E17" s="92">
        <v>150</v>
      </c>
      <c r="F17" s="74">
        <f t="shared" si="0"/>
        <v>5585</v>
      </c>
    </row>
    <row r="18" spans="2:6" s="142" customFormat="1" ht="34" customHeight="1" x14ac:dyDescent="0.25">
      <c r="B18" s="154">
        <v>113</v>
      </c>
      <c r="C18" s="155" t="s">
        <v>138</v>
      </c>
      <c r="D18" s="92">
        <v>798901</v>
      </c>
      <c r="E18" s="92">
        <v>2121</v>
      </c>
      <c r="F18" s="74">
        <f t="shared" si="0"/>
        <v>801022</v>
      </c>
    </row>
    <row r="19" spans="2:6" s="142" customFormat="1" ht="34" customHeight="1" x14ac:dyDescent="0.25">
      <c r="B19" s="154">
        <v>114</v>
      </c>
      <c r="C19" s="155" t="s">
        <v>7</v>
      </c>
      <c r="D19" s="92">
        <v>1451025</v>
      </c>
      <c r="E19" s="92">
        <v>4302</v>
      </c>
      <c r="F19" s="74">
        <f t="shared" si="0"/>
        <v>1455327</v>
      </c>
    </row>
    <row r="20" spans="2:6" s="142" customFormat="1" ht="34" customHeight="1" x14ac:dyDescent="0.25">
      <c r="B20" s="154">
        <v>115</v>
      </c>
      <c r="C20" s="155" t="s">
        <v>185</v>
      </c>
      <c r="D20" s="92">
        <v>55542</v>
      </c>
      <c r="E20" s="92">
        <v>311</v>
      </c>
      <c r="F20" s="74">
        <f t="shared" si="0"/>
        <v>55853</v>
      </c>
    </row>
    <row r="21" spans="2:6" s="142" customFormat="1" ht="34" customHeight="1" x14ac:dyDescent="0.25">
      <c r="B21" s="154">
        <v>117</v>
      </c>
      <c r="C21" s="155" t="s">
        <v>139</v>
      </c>
      <c r="D21" s="92">
        <v>21971</v>
      </c>
      <c r="E21" s="92">
        <v>98</v>
      </c>
      <c r="F21" s="74">
        <f t="shared" si="0"/>
        <v>22069</v>
      </c>
    </row>
    <row r="22" spans="2:6" s="142" customFormat="1" ht="34" customHeight="1" x14ac:dyDescent="0.25">
      <c r="B22" s="154">
        <v>119</v>
      </c>
      <c r="C22" s="155" t="s">
        <v>140</v>
      </c>
      <c r="D22" s="92">
        <v>39550</v>
      </c>
      <c r="E22" s="92">
        <v>136</v>
      </c>
      <c r="F22" s="74">
        <f t="shared" si="0"/>
        <v>39686</v>
      </c>
    </row>
    <row r="23" spans="2:6" s="142" customFormat="1" ht="34" customHeight="1" x14ac:dyDescent="0.25">
      <c r="B23" s="154">
        <v>122</v>
      </c>
      <c r="C23" s="155" t="s">
        <v>141</v>
      </c>
      <c r="D23" s="92">
        <v>560</v>
      </c>
      <c r="E23" s="92">
        <v>0</v>
      </c>
      <c r="F23" s="74">
        <f t="shared" si="0"/>
        <v>560</v>
      </c>
    </row>
    <row r="24" spans="2:6" s="142" customFormat="1" ht="34" customHeight="1" x14ac:dyDescent="0.25">
      <c r="B24" s="154">
        <v>123</v>
      </c>
      <c r="C24" s="155" t="s">
        <v>212</v>
      </c>
      <c r="D24" s="92">
        <v>31313</v>
      </c>
      <c r="E24" s="92">
        <v>521</v>
      </c>
      <c r="F24" s="74">
        <f t="shared" si="0"/>
        <v>31834</v>
      </c>
    </row>
    <row r="25" spans="2:6" s="142" customFormat="1" ht="34" customHeight="1" x14ac:dyDescent="0.25">
      <c r="B25" s="154">
        <v>12307</v>
      </c>
      <c r="C25" s="155" t="s">
        <v>226</v>
      </c>
      <c r="D25" s="92">
        <v>34892</v>
      </c>
      <c r="E25" s="92">
        <v>146</v>
      </c>
      <c r="F25" s="74">
        <f t="shared" si="0"/>
        <v>35038</v>
      </c>
    </row>
    <row r="26" spans="2:6" s="142" customFormat="1" ht="34" customHeight="1" x14ac:dyDescent="0.25">
      <c r="B26" s="154">
        <v>124</v>
      </c>
      <c r="C26" s="155" t="s">
        <v>159</v>
      </c>
      <c r="D26" s="92">
        <v>4718</v>
      </c>
      <c r="E26" s="92">
        <v>88</v>
      </c>
      <c r="F26" s="74">
        <f t="shared" si="0"/>
        <v>4806</v>
      </c>
    </row>
    <row r="27" spans="2:6" s="142" customFormat="1" ht="34" customHeight="1" x14ac:dyDescent="0.25">
      <c r="B27" s="154">
        <v>12402</v>
      </c>
      <c r="C27" s="155" t="s">
        <v>227</v>
      </c>
      <c r="D27" s="92">
        <v>64332</v>
      </c>
      <c r="E27" s="92">
        <v>798</v>
      </c>
      <c r="F27" s="74">
        <f t="shared" si="0"/>
        <v>65130</v>
      </c>
    </row>
    <row r="28" spans="2:6" s="142" customFormat="1" ht="34" customHeight="1" x14ac:dyDescent="0.25">
      <c r="B28" s="154">
        <v>127</v>
      </c>
      <c r="C28" s="155" t="s">
        <v>265</v>
      </c>
      <c r="D28" s="92">
        <v>4127</v>
      </c>
      <c r="E28" s="92">
        <v>10</v>
      </c>
      <c r="F28" s="74">
        <f t="shared" si="0"/>
        <v>4137</v>
      </c>
    </row>
    <row r="29" spans="2:6" s="142" customFormat="1" ht="34" customHeight="1" x14ac:dyDescent="0.25">
      <c r="B29" s="154">
        <v>130</v>
      </c>
      <c r="C29" s="155" t="s">
        <v>142</v>
      </c>
      <c r="D29" s="92">
        <v>6599</v>
      </c>
      <c r="E29" s="92">
        <v>17</v>
      </c>
      <c r="F29" s="74">
        <f t="shared" si="0"/>
        <v>6616</v>
      </c>
    </row>
    <row r="30" spans="2:6" s="142" customFormat="1" ht="34" customHeight="1" x14ac:dyDescent="0.25">
      <c r="B30" s="154">
        <v>137</v>
      </c>
      <c r="C30" s="155" t="s">
        <v>247</v>
      </c>
      <c r="D30" s="92">
        <v>112315</v>
      </c>
      <c r="E30" s="92">
        <v>1199</v>
      </c>
      <c r="F30" s="74">
        <f t="shared" si="0"/>
        <v>113514</v>
      </c>
    </row>
    <row r="31" spans="2:6" s="142" customFormat="1" ht="34" customHeight="1" x14ac:dyDescent="0.25">
      <c r="B31" s="154">
        <v>140</v>
      </c>
      <c r="C31" s="155" t="s">
        <v>32</v>
      </c>
      <c r="D31" s="92">
        <v>18119</v>
      </c>
      <c r="E31" s="92">
        <v>37</v>
      </c>
      <c r="F31" s="74">
        <f t="shared" si="0"/>
        <v>18156</v>
      </c>
    </row>
    <row r="32" spans="2:6" s="142" customFormat="1" ht="34" customHeight="1" x14ac:dyDescent="0.25">
      <c r="B32" s="154">
        <v>142</v>
      </c>
      <c r="C32" s="155" t="s">
        <v>161</v>
      </c>
      <c r="D32" s="92">
        <v>17252</v>
      </c>
      <c r="E32" s="92">
        <v>0</v>
      </c>
      <c r="F32" s="74">
        <f t="shared" si="0"/>
        <v>17252</v>
      </c>
    </row>
    <row r="33" spans="2:6" s="142" customFormat="1" ht="34" customHeight="1" x14ac:dyDescent="0.25">
      <c r="B33" s="154">
        <v>150</v>
      </c>
      <c r="C33" s="155" t="s">
        <v>143</v>
      </c>
      <c r="D33" s="92">
        <v>43430</v>
      </c>
      <c r="E33" s="92">
        <v>210</v>
      </c>
      <c r="F33" s="74">
        <f t="shared" si="0"/>
        <v>43640</v>
      </c>
    </row>
    <row r="34" spans="2:6" s="142" customFormat="1" ht="34" customHeight="1" x14ac:dyDescent="0.25">
      <c r="B34" s="154">
        <v>155</v>
      </c>
      <c r="C34" s="155" t="s">
        <v>144</v>
      </c>
      <c r="D34" s="92">
        <v>20369</v>
      </c>
      <c r="E34" s="92">
        <v>166</v>
      </c>
      <c r="F34" s="74">
        <f t="shared" si="0"/>
        <v>20535</v>
      </c>
    </row>
    <row r="35" spans="2:6" s="142" customFormat="1" ht="34" customHeight="1" x14ac:dyDescent="0.25">
      <c r="B35" s="154">
        <v>156</v>
      </c>
      <c r="C35" s="155" t="s">
        <v>238</v>
      </c>
      <c r="D35" s="92">
        <v>338214</v>
      </c>
      <c r="E35" s="92">
        <v>0</v>
      </c>
      <c r="F35" s="74">
        <f t="shared" si="0"/>
        <v>338214</v>
      </c>
    </row>
    <row r="36" spans="2:6" s="142" customFormat="1" ht="34" customHeight="1" x14ac:dyDescent="0.25">
      <c r="B36" s="154">
        <v>157</v>
      </c>
      <c r="C36" s="155" t="s">
        <v>145</v>
      </c>
      <c r="D36" s="92">
        <v>5046</v>
      </c>
      <c r="E36" s="92">
        <v>3</v>
      </c>
      <c r="F36" s="74">
        <f t="shared" si="0"/>
        <v>5049</v>
      </c>
    </row>
    <row r="37" spans="2:6" s="142" customFormat="1" ht="34" customHeight="1" x14ac:dyDescent="0.25">
      <c r="B37" s="154">
        <v>159</v>
      </c>
      <c r="C37" s="155" t="s">
        <v>95</v>
      </c>
      <c r="D37" s="92">
        <v>98262</v>
      </c>
      <c r="E37" s="92">
        <v>294</v>
      </c>
      <c r="F37" s="74">
        <f t="shared" si="0"/>
        <v>98556</v>
      </c>
    </row>
    <row r="38" spans="2:6" s="142" customFormat="1" ht="34" customHeight="1" x14ac:dyDescent="0.25">
      <c r="B38" s="154">
        <v>160</v>
      </c>
      <c r="C38" s="155" t="s">
        <v>49</v>
      </c>
      <c r="D38" s="92">
        <v>5901</v>
      </c>
      <c r="E38" s="92">
        <v>8</v>
      </c>
      <c r="F38" s="74">
        <f t="shared" si="0"/>
        <v>5909</v>
      </c>
    </row>
    <row r="39" spans="2:6" s="142" customFormat="1" ht="34" customHeight="1" x14ac:dyDescent="0.25">
      <c r="B39" s="154">
        <v>161</v>
      </c>
      <c r="C39" s="155" t="s">
        <v>28</v>
      </c>
      <c r="D39" s="92">
        <v>19916</v>
      </c>
      <c r="E39" s="92">
        <v>0</v>
      </c>
      <c r="F39" s="74">
        <f t="shared" si="0"/>
        <v>19916</v>
      </c>
    </row>
    <row r="40" spans="2:6" s="142" customFormat="1" ht="34" customHeight="1" x14ac:dyDescent="0.25">
      <c r="B40" s="154">
        <v>167</v>
      </c>
      <c r="C40" s="155" t="s">
        <v>123</v>
      </c>
      <c r="D40" s="92">
        <v>19060</v>
      </c>
      <c r="E40" s="92">
        <v>123</v>
      </c>
      <c r="F40" s="74">
        <f t="shared" si="0"/>
        <v>19183</v>
      </c>
    </row>
    <row r="41" spans="2:6" s="142" customFormat="1" ht="34" customHeight="1" x14ac:dyDescent="0.25">
      <c r="B41" s="154">
        <v>169</v>
      </c>
      <c r="C41" s="155" t="s">
        <v>148</v>
      </c>
      <c r="D41" s="92">
        <v>7992</v>
      </c>
      <c r="E41" s="92">
        <v>153</v>
      </c>
      <c r="F41" s="74">
        <f t="shared" si="0"/>
        <v>8145</v>
      </c>
    </row>
    <row r="42" spans="2:6" s="142" customFormat="1" ht="34" customHeight="1" x14ac:dyDescent="0.25">
      <c r="B42" s="154">
        <v>177</v>
      </c>
      <c r="C42" s="155" t="s">
        <v>22</v>
      </c>
      <c r="D42" s="92">
        <v>5417</v>
      </c>
      <c r="E42" s="92">
        <v>55</v>
      </c>
      <c r="F42" s="74">
        <f t="shared" si="0"/>
        <v>5472</v>
      </c>
    </row>
    <row r="43" spans="2:6" s="142" customFormat="1" ht="34" customHeight="1" x14ac:dyDescent="0.25">
      <c r="B43" s="154">
        <v>178</v>
      </c>
      <c r="C43" s="155" t="s">
        <v>146</v>
      </c>
      <c r="D43" s="92">
        <v>19091</v>
      </c>
      <c r="E43" s="92">
        <v>19</v>
      </c>
      <c r="F43" s="74">
        <f t="shared" si="0"/>
        <v>19110</v>
      </c>
    </row>
    <row r="44" spans="2:6" s="142" customFormat="1" ht="34" customHeight="1" x14ac:dyDescent="0.25">
      <c r="B44" s="154">
        <v>183</v>
      </c>
      <c r="C44" s="155" t="s">
        <v>120</v>
      </c>
      <c r="D44" s="92">
        <v>14854</v>
      </c>
      <c r="E44" s="92">
        <v>41</v>
      </c>
      <c r="F44" s="74">
        <f t="shared" si="0"/>
        <v>14895</v>
      </c>
    </row>
    <row r="45" spans="2:6" s="142" customFormat="1" ht="34" customHeight="1" x14ac:dyDescent="0.25">
      <c r="B45" s="154">
        <v>184</v>
      </c>
      <c r="C45" s="155" t="s">
        <v>92</v>
      </c>
      <c r="D45" s="92">
        <v>53942</v>
      </c>
      <c r="E45" s="92">
        <v>413</v>
      </c>
      <c r="F45" s="74">
        <f>SUM(D45:E45)</f>
        <v>54355</v>
      </c>
    </row>
    <row r="46" spans="2:6" s="142" customFormat="1" ht="34" customHeight="1" x14ac:dyDescent="0.25">
      <c r="B46" s="154">
        <v>185</v>
      </c>
      <c r="C46" s="155" t="s">
        <v>196</v>
      </c>
      <c r="D46" s="92">
        <v>2517</v>
      </c>
      <c r="E46" s="92">
        <v>8</v>
      </c>
      <c r="F46" s="74">
        <f t="shared" si="0"/>
        <v>2525</v>
      </c>
    </row>
    <row r="47" spans="2:6" s="142" customFormat="1" ht="34" customHeight="1" x14ac:dyDescent="0.25">
      <c r="B47" s="154">
        <v>186</v>
      </c>
      <c r="C47" s="155" t="s">
        <v>147</v>
      </c>
      <c r="D47" s="92">
        <v>9111</v>
      </c>
      <c r="E47" s="92">
        <v>313</v>
      </c>
      <c r="F47" s="74">
        <f t="shared" si="0"/>
        <v>9424</v>
      </c>
    </row>
    <row r="48" spans="2:6" s="142" customFormat="1" ht="34" customHeight="1" x14ac:dyDescent="0.25">
      <c r="B48" s="154">
        <v>192</v>
      </c>
      <c r="C48" s="155" t="s">
        <v>223</v>
      </c>
      <c r="D48" s="92">
        <v>83124</v>
      </c>
      <c r="E48" s="92">
        <v>294</v>
      </c>
      <c r="F48" s="74">
        <f t="shared" si="0"/>
        <v>83418</v>
      </c>
    </row>
    <row r="49" spans="2:6" s="142" customFormat="1" ht="34" customHeight="1" x14ac:dyDescent="0.25">
      <c r="B49" s="154">
        <v>194</v>
      </c>
      <c r="C49" s="155" t="s">
        <v>149</v>
      </c>
      <c r="D49" s="92">
        <v>25660</v>
      </c>
      <c r="E49" s="92">
        <v>56</v>
      </c>
      <c r="F49" s="74">
        <f t="shared" si="0"/>
        <v>25716</v>
      </c>
    </row>
    <row r="50" spans="2:6" s="142" customFormat="1" ht="34" customHeight="1" x14ac:dyDescent="0.25">
      <c r="B50" s="154">
        <v>196</v>
      </c>
      <c r="C50" s="155" t="s">
        <v>150</v>
      </c>
      <c r="D50" s="92">
        <v>11651</v>
      </c>
      <c r="E50" s="92">
        <v>196</v>
      </c>
      <c r="F50" s="74">
        <f t="shared" si="0"/>
        <v>11847</v>
      </c>
    </row>
    <row r="51" spans="2:6" s="142" customFormat="1" ht="34" customHeight="1" x14ac:dyDescent="0.25">
      <c r="B51" s="154">
        <v>199</v>
      </c>
      <c r="C51" s="155" t="s">
        <v>99</v>
      </c>
      <c r="D51" s="92">
        <v>2425</v>
      </c>
      <c r="E51" s="92">
        <v>3</v>
      </c>
      <c r="F51" s="74">
        <f t="shared" si="0"/>
        <v>2428</v>
      </c>
    </row>
    <row r="52" spans="2:6" s="142" customFormat="1" ht="34" customHeight="1" x14ac:dyDescent="0.25">
      <c r="B52" s="154">
        <v>809</v>
      </c>
      <c r="C52" s="155" t="s">
        <v>109</v>
      </c>
      <c r="D52" s="92">
        <v>8542</v>
      </c>
      <c r="E52" s="92">
        <v>256</v>
      </c>
      <c r="F52" s="74">
        <f t="shared" si="0"/>
        <v>8798</v>
      </c>
    </row>
    <row r="53" spans="2:6" s="142" customFormat="1" ht="34" customHeight="1" x14ac:dyDescent="0.25">
      <c r="B53" s="154">
        <v>810</v>
      </c>
      <c r="C53" s="155" t="s">
        <v>214</v>
      </c>
      <c r="D53" s="92">
        <v>7516</v>
      </c>
      <c r="E53" s="92">
        <v>8</v>
      </c>
      <c r="F53" s="74">
        <f t="shared" si="0"/>
        <v>7524</v>
      </c>
    </row>
    <row r="54" spans="2:6" s="142" customFormat="1" ht="34" customHeight="1" x14ac:dyDescent="0.25">
      <c r="B54" s="154">
        <v>812</v>
      </c>
      <c r="C54" s="155" t="s">
        <v>239</v>
      </c>
      <c r="D54" s="92">
        <v>178904</v>
      </c>
      <c r="E54" s="92">
        <v>2198</v>
      </c>
      <c r="F54" s="74">
        <f t="shared" si="0"/>
        <v>181102</v>
      </c>
    </row>
    <row r="55" spans="2:6" s="142" customFormat="1" ht="34" customHeight="1" x14ac:dyDescent="0.25">
      <c r="B55" s="154">
        <v>813</v>
      </c>
      <c r="C55" s="155" t="s">
        <v>151</v>
      </c>
      <c r="D55" s="92">
        <v>3173</v>
      </c>
      <c r="E55" s="92">
        <v>56</v>
      </c>
      <c r="F55" s="74">
        <f t="shared" si="0"/>
        <v>3229</v>
      </c>
    </row>
    <row r="56" spans="2:6" s="142" customFormat="1" ht="34" customHeight="1" x14ac:dyDescent="0.25">
      <c r="B56" s="154">
        <v>814</v>
      </c>
      <c r="C56" s="155" t="s">
        <v>156</v>
      </c>
      <c r="D56" s="92">
        <v>4113</v>
      </c>
      <c r="E56" s="92">
        <v>0</v>
      </c>
      <c r="F56" s="74">
        <f t="shared" si="0"/>
        <v>4113</v>
      </c>
    </row>
    <row r="57" spans="2:6" s="142" customFormat="1" ht="34" customHeight="1" x14ac:dyDescent="0.25">
      <c r="B57" s="154">
        <v>815</v>
      </c>
      <c r="C57" s="155" t="s">
        <v>124</v>
      </c>
      <c r="D57" s="92">
        <v>140386</v>
      </c>
      <c r="E57" s="92">
        <v>1129</v>
      </c>
      <c r="F57" s="74">
        <f t="shared" si="0"/>
        <v>141515</v>
      </c>
    </row>
    <row r="58" spans="2:6" s="142" customFormat="1" ht="34" customHeight="1" x14ac:dyDescent="0.25">
      <c r="B58" s="154">
        <v>816</v>
      </c>
      <c r="C58" s="155" t="s">
        <v>125</v>
      </c>
      <c r="D58" s="92">
        <v>70393</v>
      </c>
      <c r="E58" s="92">
        <v>384</v>
      </c>
      <c r="F58" s="74">
        <f t="shared" si="0"/>
        <v>70777</v>
      </c>
    </row>
    <row r="59" spans="2:6" s="142" customFormat="1" ht="34" customHeight="1" x14ac:dyDescent="0.25">
      <c r="B59" s="154">
        <v>821</v>
      </c>
      <c r="C59" s="155" t="s">
        <v>211</v>
      </c>
      <c r="D59" s="92">
        <v>3463</v>
      </c>
      <c r="E59" s="92">
        <v>13</v>
      </c>
      <c r="F59" s="74">
        <f t="shared" si="0"/>
        <v>3476</v>
      </c>
    </row>
    <row r="60" spans="2:6" s="142" customFormat="1" ht="34" customHeight="1" x14ac:dyDescent="0.25">
      <c r="B60" s="154">
        <v>822</v>
      </c>
      <c r="C60" s="155" t="s">
        <v>215</v>
      </c>
      <c r="D60" s="92">
        <v>16952</v>
      </c>
      <c r="E60" s="92">
        <v>28</v>
      </c>
      <c r="F60" s="74">
        <f t="shared" si="0"/>
        <v>16980</v>
      </c>
    </row>
    <row r="61" spans="2:6" s="142" customFormat="1" ht="34" customHeight="1" x14ac:dyDescent="0.25">
      <c r="B61" s="154">
        <v>823</v>
      </c>
      <c r="C61" s="155" t="s">
        <v>216</v>
      </c>
      <c r="D61" s="92">
        <v>11051</v>
      </c>
      <c r="E61" s="92">
        <v>45</v>
      </c>
      <c r="F61" s="74">
        <f t="shared" si="0"/>
        <v>11096</v>
      </c>
    </row>
    <row r="62" spans="2:6" s="142" customFormat="1" ht="34" customHeight="1" x14ac:dyDescent="0.25">
      <c r="B62" s="154">
        <v>824</v>
      </c>
      <c r="C62" s="155" t="s">
        <v>204</v>
      </c>
      <c r="D62" s="92">
        <v>30456</v>
      </c>
      <c r="E62" s="92">
        <v>119</v>
      </c>
      <c r="F62" s="74">
        <f t="shared" si="0"/>
        <v>30575</v>
      </c>
    </row>
    <row r="63" spans="2:6" s="142" customFormat="1" ht="34" customHeight="1" x14ac:dyDescent="0.25">
      <c r="B63" s="154">
        <v>825</v>
      </c>
      <c r="C63" s="155" t="s">
        <v>205</v>
      </c>
      <c r="D63" s="92">
        <v>6500</v>
      </c>
      <c r="E63" s="92">
        <v>19</v>
      </c>
      <c r="F63" s="74">
        <f t="shared" si="0"/>
        <v>6519</v>
      </c>
    </row>
    <row r="64" spans="2:6" s="142" customFormat="1" ht="34" customHeight="1" x14ac:dyDescent="0.25">
      <c r="B64" s="154">
        <v>826</v>
      </c>
      <c r="C64" s="155" t="s">
        <v>217</v>
      </c>
      <c r="D64" s="92">
        <v>7913</v>
      </c>
      <c r="E64" s="92">
        <v>30</v>
      </c>
      <c r="F64" s="74">
        <f t="shared" si="0"/>
        <v>7943</v>
      </c>
    </row>
    <row r="65" spans="2:6" s="142" customFormat="1" ht="34" customHeight="1" x14ac:dyDescent="0.25">
      <c r="B65" s="154">
        <v>827</v>
      </c>
      <c r="C65" s="155" t="s">
        <v>207</v>
      </c>
      <c r="D65" s="92">
        <v>13087</v>
      </c>
      <c r="E65" s="92">
        <v>21</v>
      </c>
      <c r="F65" s="74">
        <f t="shared" si="0"/>
        <v>13108</v>
      </c>
    </row>
    <row r="66" spans="2:6" s="142" customFormat="1" ht="34" customHeight="1" x14ac:dyDescent="0.25">
      <c r="B66" s="154">
        <v>828</v>
      </c>
      <c r="C66" s="155" t="s">
        <v>208</v>
      </c>
      <c r="D66" s="92">
        <v>12542</v>
      </c>
      <c r="E66" s="92">
        <v>64</v>
      </c>
      <c r="F66" s="74">
        <f t="shared" si="0"/>
        <v>12606</v>
      </c>
    </row>
    <row r="67" spans="2:6" s="142" customFormat="1" ht="34" customHeight="1" x14ac:dyDescent="0.25">
      <c r="B67" s="154">
        <v>829</v>
      </c>
      <c r="C67" s="155" t="s">
        <v>209</v>
      </c>
      <c r="D67" s="92">
        <v>3715</v>
      </c>
      <c r="E67" s="92">
        <v>48</v>
      </c>
      <c r="F67" s="74">
        <f>SUM(D67:E67)</f>
        <v>3763</v>
      </c>
    </row>
    <row r="68" spans="2:6" s="142" customFormat="1" ht="34" customHeight="1" x14ac:dyDescent="0.25">
      <c r="B68" s="154">
        <v>831</v>
      </c>
      <c r="C68" s="155" t="s">
        <v>236</v>
      </c>
      <c r="D68" s="92">
        <v>4724</v>
      </c>
      <c r="E68" s="92">
        <v>50</v>
      </c>
      <c r="F68" s="74">
        <f t="shared" ref="F68" si="1">SUM(D68:E68)</f>
        <v>4774</v>
      </c>
    </row>
    <row r="69" spans="2:6" s="142" customFormat="1" ht="34" customHeight="1" x14ac:dyDescent="0.25">
      <c r="B69" s="154">
        <v>832</v>
      </c>
      <c r="C69" s="155" t="s">
        <v>240</v>
      </c>
      <c r="D69" s="92">
        <v>1585</v>
      </c>
      <c r="E69" s="92">
        <v>1</v>
      </c>
      <c r="F69" s="74">
        <f t="shared" si="0"/>
        <v>1586</v>
      </c>
    </row>
    <row r="70" spans="2:6" ht="35.25" customHeight="1" x14ac:dyDescent="0.8">
      <c r="B70" s="148">
        <v>190</v>
      </c>
      <c r="C70" s="149" t="s">
        <v>19</v>
      </c>
      <c r="D70" s="94">
        <v>138631</v>
      </c>
      <c r="E70" s="94">
        <v>0</v>
      </c>
      <c r="F70" s="76">
        <f>SUM(D70:E70)</f>
        <v>138631</v>
      </c>
    </row>
    <row r="71" spans="2:6" ht="25" thickBot="1" x14ac:dyDescent="0.85">
      <c r="B71" s="150"/>
      <c r="C71" s="151" t="s">
        <v>126</v>
      </c>
      <c r="D71" s="152">
        <f>SUM(D7:D70)</f>
        <v>4680470</v>
      </c>
      <c r="E71" s="152">
        <f>SUM(E7:E70)</f>
        <v>19530</v>
      </c>
      <c r="F71" s="153">
        <f>SUM(F7:F70)</f>
        <v>4700000</v>
      </c>
    </row>
    <row r="72" spans="2:6" x14ac:dyDescent="0.8">
      <c r="D72" s="145"/>
      <c r="E72" s="145"/>
      <c r="F72" s="145">
        <f>D71+E71</f>
        <v>4700000</v>
      </c>
    </row>
    <row r="73" spans="2:6" x14ac:dyDescent="0.8">
      <c r="D73" s="145"/>
      <c r="E73" s="145"/>
      <c r="F73" s="145">
        <f>F71-F72</f>
        <v>0</v>
      </c>
    </row>
    <row r="74" spans="2:6" x14ac:dyDescent="0.8">
      <c r="D74" s="146">
        <f>F74-F71</f>
        <v>0</v>
      </c>
      <c r="E74" s="146"/>
      <c r="F74" s="145">
        <v>4700000</v>
      </c>
    </row>
    <row r="75" spans="2:6" x14ac:dyDescent="0.8">
      <c r="D75" s="146"/>
      <c r="E75" s="146"/>
      <c r="F75" s="146"/>
    </row>
    <row r="76" spans="2:6" x14ac:dyDescent="0.8">
      <c r="D76" s="146"/>
      <c r="E76" s="146"/>
      <c r="F76" s="146"/>
    </row>
    <row r="77" spans="2:6" x14ac:dyDescent="0.8">
      <c r="D77" s="146"/>
      <c r="E77" s="146"/>
      <c r="F77" s="146"/>
    </row>
    <row r="78" spans="2:6" x14ac:dyDescent="0.8">
      <c r="D78" s="146"/>
      <c r="E78" s="146"/>
      <c r="F78" s="146"/>
    </row>
    <row r="79" spans="2:6" x14ac:dyDescent="0.8">
      <c r="D79" s="146"/>
      <c r="E79" s="146"/>
      <c r="F79" s="146"/>
    </row>
    <row r="80" spans="2:6" x14ac:dyDescent="0.8">
      <c r="D80" s="146"/>
      <c r="E80" s="146"/>
      <c r="F80" s="146"/>
    </row>
    <row r="81" spans="4:6" x14ac:dyDescent="0.8">
      <c r="D81" s="146"/>
      <c r="E81" s="146"/>
      <c r="F81" s="146"/>
    </row>
  </sheetData>
  <mergeCells count="8">
    <mergeCell ref="H5:I5"/>
    <mergeCell ref="C5:C6"/>
    <mergeCell ref="B1:F1"/>
    <mergeCell ref="B2:F2"/>
    <mergeCell ref="B3:F3"/>
    <mergeCell ref="D5:E5"/>
    <mergeCell ref="B5:B6"/>
    <mergeCell ref="F5:F6"/>
  </mergeCells>
  <phoneticPr fontId="0" type="noConversion"/>
  <hyperlinks>
    <hyperlink ref="H5:I5" location="'البيانات '!A1" display="العودة إلى صفحة البيانات" xr:uid="{3D6666DA-ABB7-496A-BF86-FC59072A6693}"/>
  </hyperlinks>
  <printOptions horizontalCentered="1" gridLinesSet="0"/>
  <pageMargins left="0.39370078740157483" right="0.39370078740157483" top="0.39370078740157483" bottom="0.39370078740157483" header="0.31496062992125984" footer="0.19685039370078741"/>
  <pageSetup paperSize="9" scale="73" fitToHeight="0" orientation="portrait" r:id="rId1"/>
  <headerFooter alignWithMargins="0">
    <oddFooter>&amp;C&amp;"AF_Najed,Normal Traditional"&amp;12&amp;K0070C0صفحة &amp;P من &amp;N</oddFooter>
  </headerFooter>
  <rowBreaks count="2" manualBreakCount="2">
    <brk id="28" min="1" max="5" man="1"/>
    <brk id="49" min="1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B1:J166"/>
  <sheetViews>
    <sheetView showGridLines="0" rightToLeft="1" tabSelected="1" zoomScale="90" zoomScaleNormal="90" zoomScaleSheetLayoutView="55" workbookViewId="0">
      <selection activeCell="I5" sqref="I5:J5"/>
    </sheetView>
  </sheetViews>
  <sheetFormatPr defaultColWidth="9.1796875" defaultRowHeight="25.5" x14ac:dyDescent="0.65"/>
  <cols>
    <col min="1" max="1" width="9.1796875" style="2"/>
    <col min="2" max="2" width="19" style="9" customWidth="1"/>
    <col min="3" max="3" width="3.7265625" style="2" customWidth="1"/>
    <col min="4" max="4" width="45.1796875" style="2" customWidth="1"/>
    <col min="5" max="6" width="16.1796875" style="2" customWidth="1"/>
    <col min="7" max="7" width="20.453125" style="2" customWidth="1"/>
    <col min="8" max="9" width="9.1796875" style="2"/>
    <col min="10" max="10" width="13.36328125" style="2" customWidth="1"/>
    <col min="11" max="16384" width="9.1796875" style="2"/>
  </cols>
  <sheetData>
    <row r="1" spans="2:10" s="1" customFormat="1" ht="24" customHeight="1" x14ac:dyDescent="0.25">
      <c r="B1" s="292" t="s">
        <v>23</v>
      </c>
      <c r="C1" s="292"/>
      <c r="D1" s="292"/>
      <c r="E1" s="292"/>
      <c r="F1" s="292"/>
      <c r="G1" s="292"/>
    </row>
    <row r="2" spans="2:10" s="1" customFormat="1" ht="31.5" customHeight="1" x14ac:dyDescent="0.25">
      <c r="B2" s="286" t="s">
        <v>24</v>
      </c>
      <c r="C2" s="286"/>
      <c r="D2" s="286"/>
      <c r="E2" s="286"/>
      <c r="F2" s="286"/>
      <c r="G2" s="286"/>
    </row>
    <row r="3" spans="2:10" s="1" customFormat="1" ht="21" customHeight="1" x14ac:dyDescent="0.25">
      <c r="B3" s="286" t="s">
        <v>268</v>
      </c>
      <c r="C3" s="286"/>
      <c r="D3" s="286"/>
      <c r="E3" s="286"/>
      <c r="F3" s="286"/>
      <c r="G3" s="286"/>
    </row>
    <row r="4" spans="2:10" ht="25.5" customHeight="1" thickBot="1" x14ac:dyDescent="0.85">
      <c r="B4" s="157"/>
      <c r="C4" s="157"/>
      <c r="D4" s="157"/>
      <c r="E4" s="157"/>
      <c r="F4" s="157"/>
      <c r="G4" s="157" t="s">
        <v>84</v>
      </c>
    </row>
    <row r="5" spans="2:10" s="1" customFormat="1" ht="35" customHeight="1" x14ac:dyDescent="0.25">
      <c r="B5" s="287" t="s">
        <v>0</v>
      </c>
      <c r="C5" s="283" t="s">
        <v>1</v>
      </c>
      <c r="D5" s="283"/>
      <c r="E5" s="283" t="s">
        <v>21</v>
      </c>
      <c r="F5" s="283"/>
      <c r="G5" s="289" t="s">
        <v>300</v>
      </c>
      <c r="I5" s="291" t="s">
        <v>352</v>
      </c>
      <c r="J5" s="291"/>
    </row>
    <row r="6" spans="2:10" s="1" customFormat="1" ht="35" customHeight="1" x14ac:dyDescent="0.25">
      <c r="B6" s="288" t="s">
        <v>2</v>
      </c>
      <c r="C6" s="284"/>
      <c r="D6" s="284"/>
      <c r="E6" s="147" t="s">
        <v>87</v>
      </c>
      <c r="F6" s="147" t="s">
        <v>89</v>
      </c>
      <c r="G6" s="290" t="s">
        <v>88</v>
      </c>
    </row>
    <row r="7" spans="2:10" s="1" customFormat="1" ht="35" customHeight="1" x14ac:dyDescent="0.8">
      <c r="B7" s="160"/>
      <c r="C7" s="161" t="s">
        <v>3</v>
      </c>
      <c r="D7" s="162" t="s">
        <v>85</v>
      </c>
      <c r="E7" s="161"/>
      <c r="F7" s="161"/>
      <c r="G7" s="163"/>
    </row>
    <row r="8" spans="2:10" s="1" customFormat="1" ht="35" customHeight="1" x14ac:dyDescent="0.25">
      <c r="B8" s="171">
        <v>10100</v>
      </c>
      <c r="C8" s="172"/>
      <c r="D8" s="164" t="s">
        <v>130</v>
      </c>
      <c r="E8" s="92">
        <v>86293</v>
      </c>
      <c r="F8" s="92">
        <v>229</v>
      </c>
      <c r="G8" s="74">
        <f>E8+F8</f>
        <v>86522</v>
      </c>
      <c r="H8" s="3"/>
    </row>
    <row r="9" spans="2:10" s="1" customFormat="1" ht="35" customHeight="1" x14ac:dyDescent="0.25">
      <c r="B9" s="171">
        <v>16600</v>
      </c>
      <c r="C9" s="172"/>
      <c r="D9" s="172" t="s">
        <v>131</v>
      </c>
      <c r="E9" s="92">
        <v>248753</v>
      </c>
      <c r="F9" s="92">
        <v>1031</v>
      </c>
      <c r="G9" s="74">
        <f t="shared" ref="G9:G23" si="0">E9+F9</f>
        <v>249784</v>
      </c>
      <c r="H9" s="3"/>
    </row>
    <row r="10" spans="2:10" s="1" customFormat="1" ht="35" customHeight="1" x14ac:dyDescent="0.25">
      <c r="B10" s="171">
        <v>10200</v>
      </c>
      <c r="C10" s="172"/>
      <c r="D10" s="172" t="s">
        <v>132</v>
      </c>
      <c r="E10" s="92">
        <v>4159</v>
      </c>
      <c r="F10" s="92">
        <v>21</v>
      </c>
      <c r="G10" s="74">
        <f t="shared" si="0"/>
        <v>4180</v>
      </c>
    </row>
    <row r="11" spans="2:10" s="1" customFormat="1" ht="35" customHeight="1" x14ac:dyDescent="0.25">
      <c r="B11" s="171">
        <v>15300</v>
      </c>
      <c r="C11" s="172"/>
      <c r="D11" s="172" t="s">
        <v>30</v>
      </c>
      <c r="E11" s="92">
        <v>1465</v>
      </c>
      <c r="F11" s="92">
        <v>52</v>
      </c>
      <c r="G11" s="74">
        <f t="shared" si="0"/>
        <v>1517</v>
      </c>
    </row>
    <row r="12" spans="2:10" s="1" customFormat="1" ht="35" customHeight="1" x14ac:dyDescent="0.25">
      <c r="B12" s="171">
        <v>10500</v>
      </c>
      <c r="C12" s="172"/>
      <c r="D12" s="172" t="s">
        <v>133</v>
      </c>
      <c r="E12" s="92">
        <v>11715</v>
      </c>
      <c r="F12" s="92">
        <v>139</v>
      </c>
      <c r="G12" s="74">
        <f t="shared" si="0"/>
        <v>11854</v>
      </c>
    </row>
    <row r="13" spans="2:10" s="1" customFormat="1" ht="35" customHeight="1" x14ac:dyDescent="0.25">
      <c r="B13" s="171">
        <v>10600</v>
      </c>
      <c r="C13" s="172"/>
      <c r="D13" s="172" t="s">
        <v>134</v>
      </c>
      <c r="E13" s="92">
        <v>64648</v>
      </c>
      <c r="F13" s="92">
        <v>339</v>
      </c>
      <c r="G13" s="74">
        <f t="shared" si="0"/>
        <v>64987</v>
      </c>
      <c r="H13" s="3"/>
    </row>
    <row r="14" spans="2:10" s="1" customFormat="1" ht="35" customHeight="1" x14ac:dyDescent="0.25">
      <c r="B14" s="171">
        <v>12200</v>
      </c>
      <c r="C14" s="172"/>
      <c r="D14" s="172" t="s">
        <v>141</v>
      </c>
      <c r="E14" s="92">
        <v>560</v>
      </c>
      <c r="F14" s="92">
        <v>0</v>
      </c>
      <c r="G14" s="74">
        <f t="shared" si="0"/>
        <v>560</v>
      </c>
    </row>
    <row r="15" spans="2:10" s="1" customFormat="1" ht="35" customHeight="1" x14ac:dyDescent="0.25">
      <c r="B15" s="171">
        <v>12700</v>
      </c>
      <c r="C15" s="172"/>
      <c r="D15" s="172" t="s">
        <v>265</v>
      </c>
      <c r="E15" s="92">
        <v>4127</v>
      </c>
      <c r="F15" s="92">
        <v>10</v>
      </c>
      <c r="G15" s="74">
        <f t="shared" si="0"/>
        <v>4137</v>
      </c>
    </row>
    <row r="16" spans="2:10" s="1" customFormat="1" ht="35" customHeight="1" x14ac:dyDescent="0.25">
      <c r="B16" s="171">
        <v>13000</v>
      </c>
      <c r="C16" s="172"/>
      <c r="D16" s="172" t="s">
        <v>142</v>
      </c>
      <c r="E16" s="92">
        <v>6599</v>
      </c>
      <c r="F16" s="92">
        <v>17</v>
      </c>
      <c r="G16" s="74">
        <f t="shared" si="0"/>
        <v>6616</v>
      </c>
    </row>
    <row r="17" spans="2:8" s="1" customFormat="1" ht="35" customHeight="1" x14ac:dyDescent="0.25">
      <c r="B17" s="171">
        <v>14000</v>
      </c>
      <c r="C17" s="172"/>
      <c r="D17" s="172" t="s">
        <v>32</v>
      </c>
      <c r="E17" s="92">
        <v>18119</v>
      </c>
      <c r="F17" s="92">
        <v>37</v>
      </c>
      <c r="G17" s="74">
        <f t="shared" si="0"/>
        <v>18156</v>
      </c>
    </row>
    <row r="18" spans="2:8" s="4" customFormat="1" ht="35" customHeight="1" x14ac:dyDescent="0.25">
      <c r="B18" s="171">
        <v>16000</v>
      </c>
      <c r="C18" s="172"/>
      <c r="D18" s="172" t="s">
        <v>49</v>
      </c>
      <c r="E18" s="92">
        <v>5901</v>
      </c>
      <c r="F18" s="92">
        <v>8</v>
      </c>
      <c r="G18" s="74">
        <f>E18+F18</f>
        <v>5909</v>
      </c>
    </row>
    <row r="19" spans="2:8" s="1" customFormat="1" ht="35" customHeight="1" x14ac:dyDescent="0.25">
      <c r="B19" s="171">
        <v>16100</v>
      </c>
      <c r="C19" s="172"/>
      <c r="D19" s="172" t="s">
        <v>28</v>
      </c>
      <c r="E19" s="92">
        <v>19916</v>
      </c>
      <c r="F19" s="92">
        <v>0</v>
      </c>
      <c r="G19" s="74">
        <f t="shared" si="0"/>
        <v>19916</v>
      </c>
    </row>
    <row r="20" spans="2:8" s="1" customFormat="1" ht="35" customHeight="1" x14ac:dyDescent="0.25">
      <c r="B20" s="171">
        <v>17700</v>
      </c>
      <c r="C20" s="172"/>
      <c r="D20" s="172" t="s">
        <v>22</v>
      </c>
      <c r="E20" s="92">
        <v>5417</v>
      </c>
      <c r="F20" s="92">
        <v>55</v>
      </c>
      <c r="G20" s="74">
        <f t="shared" si="0"/>
        <v>5472</v>
      </c>
    </row>
    <row r="21" spans="2:8" s="1" customFormat="1" ht="35" customHeight="1" x14ac:dyDescent="0.25">
      <c r="B21" s="171">
        <v>18300</v>
      </c>
      <c r="C21" s="172"/>
      <c r="D21" s="172" t="s">
        <v>120</v>
      </c>
      <c r="E21" s="92">
        <v>14854</v>
      </c>
      <c r="F21" s="92">
        <v>41</v>
      </c>
      <c r="G21" s="74">
        <f t="shared" si="0"/>
        <v>14895</v>
      </c>
    </row>
    <row r="22" spans="2:8" s="1" customFormat="1" ht="35" customHeight="1" x14ac:dyDescent="0.25">
      <c r="B22" s="171">
        <v>80900</v>
      </c>
      <c r="C22" s="172"/>
      <c r="D22" s="172" t="s">
        <v>109</v>
      </c>
      <c r="E22" s="92">
        <v>8542</v>
      </c>
      <c r="F22" s="92">
        <v>256</v>
      </c>
      <c r="G22" s="74">
        <f t="shared" si="0"/>
        <v>8798</v>
      </c>
    </row>
    <row r="23" spans="2:8" s="1" customFormat="1" ht="35" customHeight="1" x14ac:dyDescent="0.25">
      <c r="B23" s="171">
        <v>83200</v>
      </c>
      <c r="C23" s="172"/>
      <c r="D23" s="172" t="s">
        <v>240</v>
      </c>
      <c r="E23" s="92">
        <v>1585</v>
      </c>
      <c r="F23" s="92">
        <v>1</v>
      </c>
      <c r="G23" s="74">
        <f t="shared" si="0"/>
        <v>1586</v>
      </c>
    </row>
    <row r="24" spans="2:8" s="1" customFormat="1" ht="35" customHeight="1" x14ac:dyDescent="0.25">
      <c r="B24" s="165"/>
      <c r="C24" s="166"/>
      <c r="D24" s="167" t="s">
        <v>4</v>
      </c>
      <c r="E24" s="93">
        <f>SUM(E8:E23)</f>
        <v>502653</v>
      </c>
      <c r="F24" s="93">
        <f>SUM(F8:F23)</f>
        <v>2236</v>
      </c>
      <c r="G24" s="79">
        <f>SUM(G8:G23)</f>
        <v>504889</v>
      </c>
    </row>
    <row r="25" spans="2:8" s="1" customFormat="1" ht="35" customHeight="1" x14ac:dyDescent="0.25">
      <c r="B25" s="168"/>
      <c r="C25" s="169" t="s">
        <v>53</v>
      </c>
      <c r="D25" s="170" t="s">
        <v>279</v>
      </c>
      <c r="E25" s="94"/>
      <c r="F25" s="94"/>
      <c r="G25" s="76"/>
    </row>
    <row r="26" spans="2:8" s="1" customFormat="1" ht="35" customHeight="1" x14ac:dyDescent="0.25">
      <c r="B26" s="171">
        <v>10700</v>
      </c>
      <c r="C26" s="172"/>
      <c r="D26" s="172" t="s">
        <v>25</v>
      </c>
      <c r="E26" s="92">
        <v>36224</v>
      </c>
      <c r="F26" s="92">
        <v>584</v>
      </c>
      <c r="G26" s="74">
        <f t="shared" ref="G26:G30" si="1">E26+F26</f>
        <v>36808</v>
      </c>
    </row>
    <row r="27" spans="2:8" s="1" customFormat="1" ht="35" customHeight="1" x14ac:dyDescent="0.25">
      <c r="B27" s="171">
        <v>11200</v>
      </c>
      <c r="C27" s="172"/>
      <c r="D27" s="172" t="s">
        <v>137</v>
      </c>
      <c r="E27" s="92">
        <v>5435</v>
      </c>
      <c r="F27" s="92">
        <v>150</v>
      </c>
      <c r="G27" s="74">
        <f t="shared" si="1"/>
        <v>5585</v>
      </c>
    </row>
    <row r="28" spans="2:8" s="1" customFormat="1" ht="35" customHeight="1" x14ac:dyDescent="0.25">
      <c r="B28" s="171">
        <v>12300</v>
      </c>
      <c r="C28" s="172"/>
      <c r="D28" s="173" t="s">
        <v>212</v>
      </c>
      <c r="E28" s="92">
        <v>31313</v>
      </c>
      <c r="F28" s="92">
        <v>521</v>
      </c>
      <c r="G28" s="74">
        <f>E28+F28</f>
        <v>31834</v>
      </c>
      <c r="H28" s="3"/>
    </row>
    <row r="29" spans="2:8" s="1" customFormat="1" ht="35" customHeight="1" x14ac:dyDescent="0.25">
      <c r="B29" s="171">
        <v>12400</v>
      </c>
      <c r="C29" s="172"/>
      <c r="D29" s="172" t="s">
        <v>159</v>
      </c>
      <c r="E29" s="92">
        <v>4718</v>
      </c>
      <c r="F29" s="92">
        <v>88</v>
      </c>
      <c r="G29" s="74">
        <f t="shared" si="1"/>
        <v>4806</v>
      </c>
      <c r="H29" s="3"/>
    </row>
    <row r="30" spans="2:8" s="1" customFormat="1" ht="35" customHeight="1" x14ac:dyDescent="0.25">
      <c r="B30" s="171">
        <v>19200</v>
      </c>
      <c r="C30" s="172"/>
      <c r="D30" s="172" t="s">
        <v>223</v>
      </c>
      <c r="E30" s="92">
        <v>81784</v>
      </c>
      <c r="F30" s="92">
        <v>283</v>
      </c>
      <c r="G30" s="74">
        <f t="shared" si="1"/>
        <v>82067</v>
      </c>
      <c r="H30" s="3"/>
    </row>
    <row r="31" spans="2:8" s="1" customFormat="1" ht="35" customHeight="1" x14ac:dyDescent="0.25">
      <c r="B31" s="171">
        <v>81000</v>
      </c>
      <c r="C31" s="172"/>
      <c r="D31" s="173" t="s">
        <v>221</v>
      </c>
      <c r="E31" s="92">
        <v>7516</v>
      </c>
      <c r="F31" s="92">
        <v>8</v>
      </c>
      <c r="G31" s="74">
        <f>E31+F31</f>
        <v>7524</v>
      </c>
    </row>
    <row r="32" spans="2:8" s="1" customFormat="1" ht="35" customHeight="1" x14ac:dyDescent="0.25">
      <c r="B32" s="171">
        <v>82200</v>
      </c>
      <c r="C32" s="172"/>
      <c r="D32" s="173" t="s">
        <v>202</v>
      </c>
      <c r="E32" s="92">
        <v>16952</v>
      </c>
      <c r="F32" s="92">
        <v>28</v>
      </c>
      <c r="G32" s="74">
        <f t="shared" ref="G32:G39" si="2">E32+F32</f>
        <v>16980</v>
      </c>
    </row>
    <row r="33" spans="2:8" s="1" customFormat="1" ht="35" customHeight="1" x14ac:dyDescent="0.25">
      <c r="B33" s="171">
        <v>82300</v>
      </c>
      <c r="C33" s="172"/>
      <c r="D33" s="173" t="s">
        <v>203</v>
      </c>
      <c r="E33" s="92">
        <v>11051</v>
      </c>
      <c r="F33" s="92">
        <v>45</v>
      </c>
      <c r="G33" s="74">
        <f t="shared" si="2"/>
        <v>11096</v>
      </c>
    </row>
    <row r="34" spans="2:8" s="1" customFormat="1" ht="35" customHeight="1" x14ac:dyDescent="0.25">
      <c r="B34" s="171">
        <v>82400</v>
      </c>
      <c r="C34" s="172"/>
      <c r="D34" s="173" t="s">
        <v>204</v>
      </c>
      <c r="E34" s="92">
        <v>30456</v>
      </c>
      <c r="F34" s="92">
        <v>119</v>
      </c>
      <c r="G34" s="74">
        <f t="shared" si="2"/>
        <v>30575</v>
      </c>
    </row>
    <row r="35" spans="2:8" s="1" customFormat="1" ht="35" customHeight="1" x14ac:dyDescent="0.25">
      <c r="B35" s="171">
        <v>82500</v>
      </c>
      <c r="C35" s="172"/>
      <c r="D35" s="173" t="s">
        <v>205</v>
      </c>
      <c r="E35" s="92">
        <v>6500</v>
      </c>
      <c r="F35" s="92">
        <v>19</v>
      </c>
      <c r="G35" s="74">
        <f t="shared" si="2"/>
        <v>6519</v>
      </c>
    </row>
    <row r="36" spans="2:8" s="1" customFormat="1" ht="35" customHeight="1" x14ac:dyDescent="0.25">
      <c r="B36" s="171">
        <v>82600</v>
      </c>
      <c r="C36" s="172"/>
      <c r="D36" s="173" t="s">
        <v>206</v>
      </c>
      <c r="E36" s="92">
        <v>7913</v>
      </c>
      <c r="F36" s="92">
        <v>30</v>
      </c>
      <c r="G36" s="74">
        <f t="shared" si="2"/>
        <v>7943</v>
      </c>
    </row>
    <row r="37" spans="2:8" s="1" customFormat="1" ht="35" customHeight="1" x14ac:dyDescent="0.25">
      <c r="B37" s="171">
        <v>82700</v>
      </c>
      <c r="C37" s="172"/>
      <c r="D37" s="173" t="s">
        <v>207</v>
      </c>
      <c r="E37" s="92">
        <v>13087</v>
      </c>
      <c r="F37" s="92">
        <v>21</v>
      </c>
      <c r="G37" s="74">
        <f t="shared" si="2"/>
        <v>13108</v>
      </c>
    </row>
    <row r="38" spans="2:8" s="1" customFormat="1" ht="35" customHeight="1" x14ac:dyDescent="0.25">
      <c r="B38" s="171">
        <v>82800</v>
      </c>
      <c r="C38" s="172"/>
      <c r="D38" s="173" t="s">
        <v>208</v>
      </c>
      <c r="E38" s="92">
        <v>12542</v>
      </c>
      <c r="F38" s="92">
        <v>64</v>
      </c>
      <c r="G38" s="74">
        <f t="shared" si="2"/>
        <v>12606</v>
      </c>
    </row>
    <row r="39" spans="2:8" s="1" customFormat="1" ht="35" customHeight="1" x14ac:dyDescent="0.25">
      <c r="B39" s="171">
        <v>82900</v>
      </c>
      <c r="C39" s="172"/>
      <c r="D39" s="173" t="s">
        <v>209</v>
      </c>
      <c r="E39" s="92">
        <v>3715</v>
      </c>
      <c r="F39" s="92">
        <v>48</v>
      </c>
      <c r="G39" s="74">
        <f t="shared" si="2"/>
        <v>3763</v>
      </c>
    </row>
    <row r="40" spans="2:8" s="1" customFormat="1" ht="35" customHeight="1" x14ac:dyDescent="0.25">
      <c r="B40" s="165"/>
      <c r="C40" s="166"/>
      <c r="D40" s="167" t="s">
        <v>158</v>
      </c>
      <c r="E40" s="93">
        <f>SUM(E26:E39)</f>
        <v>269206</v>
      </c>
      <c r="F40" s="93">
        <f t="shared" ref="F40:G40" si="3">SUM(F26:F39)</f>
        <v>2008</v>
      </c>
      <c r="G40" s="79">
        <f t="shared" si="3"/>
        <v>271214</v>
      </c>
    </row>
    <row r="41" spans="2:8" s="1" customFormat="1" ht="35" customHeight="1" x14ac:dyDescent="0.25">
      <c r="B41" s="168"/>
      <c r="C41" s="169" t="s">
        <v>5</v>
      </c>
      <c r="D41" s="170" t="s">
        <v>280</v>
      </c>
      <c r="E41" s="94"/>
      <c r="F41" s="94"/>
      <c r="G41" s="76"/>
    </row>
    <row r="42" spans="2:8" s="1" customFormat="1" ht="35" customHeight="1" x14ac:dyDescent="0.25">
      <c r="B42" s="171">
        <v>10600</v>
      </c>
      <c r="C42" s="174"/>
      <c r="D42" s="175" t="s">
        <v>249</v>
      </c>
      <c r="E42" s="92">
        <v>118</v>
      </c>
      <c r="F42" s="92">
        <v>1</v>
      </c>
      <c r="G42" s="74">
        <f>E42+F42</f>
        <v>119</v>
      </c>
    </row>
    <row r="43" spans="2:8" s="1" customFormat="1" ht="35" customHeight="1" x14ac:dyDescent="0.25">
      <c r="B43" s="171">
        <v>10698</v>
      </c>
      <c r="C43" s="174"/>
      <c r="D43" s="175" t="s">
        <v>224</v>
      </c>
      <c r="E43" s="92">
        <v>418</v>
      </c>
      <c r="F43" s="92">
        <v>0</v>
      </c>
      <c r="G43" s="74">
        <f t="shared" ref="G43:G53" si="4">E43+F43</f>
        <v>418</v>
      </c>
    </row>
    <row r="44" spans="2:8" s="1" customFormat="1" ht="35" customHeight="1" x14ac:dyDescent="0.25">
      <c r="B44" s="171">
        <v>11300</v>
      </c>
      <c r="C44" s="172"/>
      <c r="D44" s="173" t="s">
        <v>237</v>
      </c>
      <c r="E44" s="92">
        <v>16524</v>
      </c>
      <c r="F44" s="92">
        <v>112</v>
      </c>
      <c r="G44" s="74">
        <f>E44+F44</f>
        <v>16636</v>
      </c>
    </row>
    <row r="45" spans="2:8" s="1" customFormat="1" ht="35" customHeight="1" x14ac:dyDescent="0.25">
      <c r="B45" s="171">
        <v>11400</v>
      </c>
      <c r="C45" s="174"/>
      <c r="D45" s="175" t="s">
        <v>7</v>
      </c>
      <c r="E45" s="92">
        <v>1448671</v>
      </c>
      <c r="F45" s="92">
        <v>4302</v>
      </c>
      <c r="G45" s="74">
        <f t="shared" si="4"/>
        <v>1452973</v>
      </c>
      <c r="H45" s="3"/>
    </row>
    <row r="46" spans="2:8" s="1" customFormat="1" ht="35" customHeight="1" x14ac:dyDescent="0.25">
      <c r="B46" s="171">
        <v>13700</v>
      </c>
      <c r="C46" s="172"/>
      <c r="D46" s="173" t="s">
        <v>247</v>
      </c>
      <c r="E46" s="92">
        <v>112315</v>
      </c>
      <c r="F46" s="92">
        <v>1199</v>
      </c>
      <c r="G46" s="74">
        <f t="shared" si="4"/>
        <v>113514</v>
      </c>
    </row>
    <row r="47" spans="2:8" s="1" customFormat="1" ht="35" customHeight="1" x14ac:dyDescent="0.25">
      <c r="B47" s="171">
        <v>15500</v>
      </c>
      <c r="C47" s="172"/>
      <c r="D47" s="173" t="s">
        <v>144</v>
      </c>
      <c r="E47" s="92">
        <v>20369</v>
      </c>
      <c r="F47" s="92">
        <v>166</v>
      </c>
      <c r="G47" s="74">
        <f t="shared" si="4"/>
        <v>20535</v>
      </c>
    </row>
    <row r="48" spans="2:8" s="1" customFormat="1" ht="35" customHeight="1" x14ac:dyDescent="0.25">
      <c r="B48" s="171">
        <v>16900</v>
      </c>
      <c r="C48" s="172"/>
      <c r="D48" s="173" t="s">
        <v>148</v>
      </c>
      <c r="E48" s="92">
        <v>7992</v>
      </c>
      <c r="F48" s="92">
        <v>153</v>
      </c>
      <c r="G48" s="74">
        <f t="shared" si="4"/>
        <v>8145</v>
      </c>
    </row>
    <row r="49" spans="2:8" s="1" customFormat="1" ht="35" customHeight="1" x14ac:dyDescent="0.25">
      <c r="B49" s="171">
        <v>18500</v>
      </c>
      <c r="C49" s="172"/>
      <c r="D49" s="173" t="s">
        <v>196</v>
      </c>
      <c r="E49" s="92">
        <v>2517</v>
      </c>
      <c r="F49" s="92">
        <v>8</v>
      </c>
      <c r="G49" s="74">
        <f t="shared" si="4"/>
        <v>2525</v>
      </c>
    </row>
    <row r="50" spans="2:8" s="1" customFormat="1" ht="35" customHeight="1" x14ac:dyDescent="0.25">
      <c r="B50" s="171">
        <v>19202</v>
      </c>
      <c r="C50" s="172"/>
      <c r="D50" s="173" t="s">
        <v>225</v>
      </c>
      <c r="E50" s="92">
        <v>1340</v>
      </c>
      <c r="F50" s="92">
        <v>11</v>
      </c>
      <c r="G50" s="74">
        <f>E50+F50</f>
        <v>1351</v>
      </c>
    </row>
    <row r="51" spans="2:8" s="1" customFormat="1" ht="35" customHeight="1" x14ac:dyDescent="0.25">
      <c r="B51" s="171">
        <v>81500</v>
      </c>
      <c r="C51" s="172"/>
      <c r="D51" s="173" t="s">
        <v>124</v>
      </c>
      <c r="E51" s="92">
        <v>140386</v>
      </c>
      <c r="F51" s="92">
        <v>1129</v>
      </c>
      <c r="G51" s="74">
        <f t="shared" si="4"/>
        <v>141515</v>
      </c>
    </row>
    <row r="52" spans="2:8" s="1" customFormat="1" ht="35" customHeight="1" x14ac:dyDescent="0.25">
      <c r="B52" s="171">
        <v>81600</v>
      </c>
      <c r="C52" s="172"/>
      <c r="D52" s="173" t="s">
        <v>266</v>
      </c>
      <c r="E52" s="92">
        <v>24799</v>
      </c>
      <c r="F52" s="92">
        <v>184</v>
      </c>
      <c r="G52" s="74">
        <f t="shared" si="4"/>
        <v>24983</v>
      </c>
    </row>
    <row r="53" spans="2:8" s="1" customFormat="1" ht="35" customHeight="1" x14ac:dyDescent="0.25">
      <c r="B53" s="171">
        <v>82100</v>
      </c>
      <c r="C53" s="172"/>
      <c r="D53" s="173" t="s">
        <v>211</v>
      </c>
      <c r="E53" s="92">
        <v>3463</v>
      </c>
      <c r="F53" s="92">
        <v>13</v>
      </c>
      <c r="G53" s="74">
        <f t="shared" si="4"/>
        <v>3476</v>
      </c>
    </row>
    <row r="54" spans="2:8" s="1" customFormat="1" ht="35" customHeight="1" x14ac:dyDescent="0.25">
      <c r="B54" s="165"/>
      <c r="C54" s="166"/>
      <c r="D54" s="167" t="s">
        <v>8</v>
      </c>
      <c r="E54" s="93">
        <f>SUM(E41:E53)</f>
        <v>1778912</v>
      </c>
      <c r="F54" s="93">
        <f t="shared" ref="F54:G54" si="5">SUM(F41:F53)</f>
        <v>7278</v>
      </c>
      <c r="G54" s="79">
        <f t="shared" si="5"/>
        <v>1786190</v>
      </c>
    </row>
    <row r="55" spans="2:8" s="1" customFormat="1" ht="35" customHeight="1" x14ac:dyDescent="0.25">
      <c r="B55" s="168"/>
      <c r="C55" s="169" t="s">
        <v>6</v>
      </c>
      <c r="D55" s="170" t="s">
        <v>26</v>
      </c>
      <c r="E55" s="94"/>
      <c r="F55" s="94"/>
      <c r="G55" s="76"/>
    </row>
    <row r="56" spans="2:8" s="1" customFormat="1" ht="35" customHeight="1" x14ac:dyDescent="0.25">
      <c r="B56" s="171">
        <v>11300</v>
      </c>
      <c r="C56" s="172"/>
      <c r="D56" s="173" t="s">
        <v>138</v>
      </c>
      <c r="E56" s="92">
        <v>782377</v>
      </c>
      <c r="F56" s="92">
        <v>2009</v>
      </c>
      <c r="G56" s="74">
        <f t="shared" ref="G56:G57" si="6">E56+F56</f>
        <v>784386</v>
      </c>
      <c r="H56" s="3"/>
    </row>
    <row r="57" spans="2:8" s="1" customFormat="1" ht="35" customHeight="1" x14ac:dyDescent="0.25">
      <c r="B57" s="171">
        <v>81200</v>
      </c>
      <c r="C57" s="172"/>
      <c r="D57" s="176" t="s">
        <v>239</v>
      </c>
      <c r="E57" s="92">
        <v>178904</v>
      </c>
      <c r="F57" s="92">
        <v>2198</v>
      </c>
      <c r="G57" s="74">
        <f t="shared" si="6"/>
        <v>181102</v>
      </c>
    </row>
    <row r="58" spans="2:8" s="1" customFormat="1" ht="35" customHeight="1" x14ac:dyDescent="0.25">
      <c r="B58" s="165"/>
      <c r="C58" s="166"/>
      <c r="D58" s="167" t="s">
        <v>10</v>
      </c>
      <c r="E58" s="93">
        <f>SUM(E55:E57)</f>
        <v>961281</v>
      </c>
      <c r="F58" s="93">
        <f>SUM(F55:F57)</f>
        <v>4207</v>
      </c>
      <c r="G58" s="79">
        <f>SUM(G55:G57)</f>
        <v>965488</v>
      </c>
    </row>
    <row r="59" spans="2:8" s="1" customFormat="1" ht="35" customHeight="1" x14ac:dyDescent="0.25">
      <c r="B59" s="168"/>
      <c r="C59" s="169" t="s">
        <v>9</v>
      </c>
      <c r="D59" s="170" t="s">
        <v>27</v>
      </c>
      <c r="E59" s="94"/>
      <c r="F59" s="94"/>
      <c r="G59" s="76"/>
    </row>
    <row r="60" spans="2:8" s="1" customFormat="1" ht="35" customHeight="1" x14ac:dyDescent="0.25">
      <c r="B60" s="171">
        <v>11500</v>
      </c>
      <c r="C60" s="172"/>
      <c r="D60" s="172" t="s">
        <v>115</v>
      </c>
      <c r="E60" s="92">
        <v>55542</v>
      </c>
      <c r="F60" s="92">
        <v>311</v>
      </c>
      <c r="G60" s="74">
        <f>E60+F60</f>
        <v>55853</v>
      </c>
    </row>
    <row r="61" spans="2:8" s="1" customFormat="1" ht="35" customHeight="1" x14ac:dyDescent="0.25">
      <c r="B61" s="171">
        <v>14214</v>
      </c>
      <c r="C61" s="172"/>
      <c r="D61" s="172" t="s">
        <v>31</v>
      </c>
      <c r="E61" s="92">
        <v>16847</v>
      </c>
      <c r="F61" s="92">
        <v>0</v>
      </c>
      <c r="G61" s="74">
        <f t="shared" ref="G61:G62" si="7">E61+F61</f>
        <v>16847</v>
      </c>
    </row>
    <row r="62" spans="2:8" s="1" customFormat="1" ht="35" customHeight="1" x14ac:dyDescent="0.25">
      <c r="B62" s="171">
        <v>15600</v>
      </c>
      <c r="C62" s="172"/>
      <c r="D62" s="172" t="s">
        <v>238</v>
      </c>
      <c r="E62" s="92">
        <v>338214</v>
      </c>
      <c r="F62" s="92">
        <v>0</v>
      </c>
      <c r="G62" s="74">
        <f t="shared" si="7"/>
        <v>338214</v>
      </c>
    </row>
    <row r="63" spans="2:8" s="1" customFormat="1" ht="35" customHeight="1" x14ac:dyDescent="0.25">
      <c r="B63" s="171">
        <v>81600</v>
      </c>
      <c r="C63" s="172"/>
      <c r="D63" s="172" t="s">
        <v>125</v>
      </c>
      <c r="E63" s="92">
        <v>45594</v>
      </c>
      <c r="F63" s="92">
        <v>200</v>
      </c>
      <c r="G63" s="74">
        <f t="shared" ref="G63" si="8">E63+F63</f>
        <v>45794</v>
      </c>
    </row>
    <row r="64" spans="2:8" s="1" customFormat="1" ht="35" customHeight="1" x14ac:dyDescent="0.25">
      <c r="B64" s="165"/>
      <c r="C64" s="166"/>
      <c r="D64" s="167" t="s">
        <v>12</v>
      </c>
      <c r="E64" s="93">
        <f>SUM(E60:E63)</f>
        <v>456197</v>
      </c>
      <c r="F64" s="93">
        <f>SUM(F60:F63)</f>
        <v>511</v>
      </c>
      <c r="G64" s="79">
        <f>SUM(G60:G63)</f>
        <v>456708</v>
      </c>
    </row>
    <row r="65" spans="2:7" s="1" customFormat="1" ht="35" customHeight="1" x14ac:dyDescent="0.25">
      <c r="B65" s="168"/>
      <c r="C65" s="169" t="s">
        <v>11</v>
      </c>
      <c r="D65" s="170" t="s">
        <v>103</v>
      </c>
      <c r="E65" s="94"/>
      <c r="F65" s="94"/>
      <c r="G65" s="76"/>
    </row>
    <row r="66" spans="2:7" s="1" customFormat="1" ht="35" customHeight="1" x14ac:dyDescent="0.25">
      <c r="B66" s="171">
        <v>10111</v>
      </c>
      <c r="C66" s="177"/>
      <c r="D66" s="173" t="s">
        <v>269</v>
      </c>
      <c r="E66" s="92">
        <v>260</v>
      </c>
      <c r="F66" s="92">
        <v>1</v>
      </c>
      <c r="G66" s="74">
        <f t="shared" ref="G66" si="9">E66+F66</f>
        <v>261</v>
      </c>
    </row>
    <row r="67" spans="2:7" s="1" customFormat="1" ht="35" customHeight="1" x14ac:dyDescent="0.25">
      <c r="B67" s="171">
        <v>12402</v>
      </c>
      <c r="C67" s="172"/>
      <c r="D67" s="173" t="s">
        <v>227</v>
      </c>
      <c r="E67" s="92">
        <v>64332</v>
      </c>
      <c r="F67" s="92">
        <v>798</v>
      </c>
      <c r="G67" s="74">
        <f>E67+F67</f>
        <v>65130</v>
      </c>
    </row>
    <row r="68" spans="2:7" s="1" customFormat="1" ht="35" customHeight="1" x14ac:dyDescent="0.25">
      <c r="B68" s="171">
        <v>11900</v>
      </c>
      <c r="C68" s="172"/>
      <c r="D68" s="173" t="s">
        <v>160</v>
      </c>
      <c r="E68" s="92">
        <v>39550</v>
      </c>
      <c r="F68" s="92">
        <v>136</v>
      </c>
      <c r="G68" s="74">
        <f>E68+F68</f>
        <v>39686</v>
      </c>
    </row>
    <row r="69" spans="2:7" s="1" customFormat="1" ht="35" customHeight="1" x14ac:dyDescent="0.25">
      <c r="B69" s="171">
        <v>12307</v>
      </c>
      <c r="C69" s="172"/>
      <c r="D69" s="173" t="s">
        <v>226</v>
      </c>
      <c r="E69" s="92">
        <v>34892</v>
      </c>
      <c r="F69" s="92">
        <v>146</v>
      </c>
      <c r="G69" s="74">
        <f>E69+F69</f>
        <v>35038</v>
      </c>
    </row>
    <row r="70" spans="2:7" s="1" customFormat="1" ht="35" customHeight="1" x14ac:dyDescent="0.25">
      <c r="B70" s="171">
        <v>17800</v>
      </c>
      <c r="C70" s="172"/>
      <c r="D70" s="173" t="s">
        <v>119</v>
      </c>
      <c r="E70" s="92">
        <v>19091</v>
      </c>
      <c r="F70" s="92">
        <v>19</v>
      </c>
      <c r="G70" s="74">
        <f>E70+F70</f>
        <v>19110</v>
      </c>
    </row>
    <row r="71" spans="2:7" s="1" customFormat="1" ht="35" customHeight="1" x14ac:dyDescent="0.25">
      <c r="B71" s="165"/>
      <c r="C71" s="166"/>
      <c r="D71" s="167" t="s">
        <v>105</v>
      </c>
      <c r="E71" s="93">
        <f>SUM(E66:E70)</f>
        <v>158125</v>
      </c>
      <c r="F71" s="93">
        <f>SUM(F66:F70)</f>
        <v>1100</v>
      </c>
      <c r="G71" s="79">
        <f>SUM(G66:G70)</f>
        <v>159225</v>
      </c>
    </row>
    <row r="72" spans="2:7" s="1" customFormat="1" ht="35" customHeight="1" x14ac:dyDescent="0.25">
      <c r="B72" s="168"/>
      <c r="C72" s="169" t="s">
        <v>13</v>
      </c>
      <c r="D72" s="170" t="s">
        <v>34</v>
      </c>
      <c r="E72" s="94"/>
      <c r="F72" s="94"/>
      <c r="G72" s="76"/>
    </row>
    <row r="73" spans="2:7" s="1" customFormat="1" ht="35" customHeight="1" x14ac:dyDescent="0.25">
      <c r="B73" s="171">
        <v>16604</v>
      </c>
      <c r="C73" s="172"/>
      <c r="D73" s="173" t="s">
        <v>131</v>
      </c>
      <c r="E73" s="92">
        <v>14833</v>
      </c>
      <c r="F73" s="92">
        <v>70</v>
      </c>
      <c r="G73" s="74">
        <f>E73+F73</f>
        <v>14903</v>
      </c>
    </row>
    <row r="74" spans="2:7" s="1" customFormat="1" ht="35" customHeight="1" x14ac:dyDescent="0.25">
      <c r="B74" s="171">
        <v>11403</v>
      </c>
      <c r="C74" s="172"/>
      <c r="D74" s="173" t="s">
        <v>163</v>
      </c>
      <c r="E74" s="92">
        <v>2354</v>
      </c>
      <c r="F74" s="92">
        <v>0</v>
      </c>
      <c r="G74" s="74">
        <f>E74+F74</f>
        <v>2354</v>
      </c>
    </row>
    <row r="75" spans="2:7" s="1" customFormat="1" ht="35" customHeight="1" x14ac:dyDescent="0.25">
      <c r="B75" s="171">
        <v>18400</v>
      </c>
      <c r="C75" s="172"/>
      <c r="D75" s="172" t="s">
        <v>162</v>
      </c>
      <c r="E75" s="92">
        <v>53942</v>
      </c>
      <c r="F75" s="92">
        <v>413</v>
      </c>
      <c r="G75" s="74">
        <f t="shared" ref="G75:G78" si="10">E75+F75</f>
        <v>54355</v>
      </c>
    </row>
    <row r="76" spans="2:7" s="4" customFormat="1" ht="35" customHeight="1" x14ac:dyDescent="0.25">
      <c r="B76" s="171">
        <v>15000</v>
      </c>
      <c r="C76" s="172"/>
      <c r="D76" s="173" t="s">
        <v>143</v>
      </c>
      <c r="E76" s="92">
        <v>43430</v>
      </c>
      <c r="F76" s="92">
        <v>210</v>
      </c>
      <c r="G76" s="74">
        <f t="shared" si="10"/>
        <v>43640</v>
      </c>
    </row>
    <row r="77" spans="2:7" s="1" customFormat="1" ht="35" customHeight="1" x14ac:dyDescent="0.25">
      <c r="B77" s="171">
        <v>15900</v>
      </c>
      <c r="C77" s="172"/>
      <c r="D77" s="173" t="s">
        <v>95</v>
      </c>
      <c r="E77" s="92">
        <v>98262</v>
      </c>
      <c r="F77" s="92">
        <v>294</v>
      </c>
      <c r="G77" s="74">
        <f t="shared" si="10"/>
        <v>98556</v>
      </c>
    </row>
    <row r="78" spans="2:7" s="1" customFormat="1" ht="35" customHeight="1" x14ac:dyDescent="0.25">
      <c r="B78" s="171">
        <v>19900</v>
      </c>
      <c r="C78" s="172"/>
      <c r="D78" s="173" t="s">
        <v>99</v>
      </c>
      <c r="E78" s="92">
        <v>2425</v>
      </c>
      <c r="F78" s="92">
        <v>3</v>
      </c>
      <c r="G78" s="74">
        <f t="shared" si="10"/>
        <v>2428</v>
      </c>
    </row>
    <row r="79" spans="2:7" s="1" customFormat="1" ht="35" customHeight="1" x14ac:dyDescent="0.25">
      <c r="B79" s="171">
        <v>83100</v>
      </c>
      <c r="C79" s="172"/>
      <c r="D79" s="173" t="s">
        <v>236</v>
      </c>
      <c r="E79" s="92">
        <v>4724</v>
      </c>
      <c r="F79" s="92">
        <v>50</v>
      </c>
      <c r="G79" s="74">
        <f t="shared" ref="G79" si="11">E79+F79</f>
        <v>4774</v>
      </c>
    </row>
    <row r="80" spans="2:7" s="1" customFormat="1" ht="35" customHeight="1" x14ac:dyDescent="0.25">
      <c r="B80" s="165"/>
      <c r="C80" s="166"/>
      <c r="D80" s="167" t="s">
        <v>35</v>
      </c>
      <c r="E80" s="93">
        <f>SUM(E73:E79)</f>
        <v>219970</v>
      </c>
      <c r="F80" s="93">
        <f>SUM(F73:F79)</f>
        <v>1040</v>
      </c>
      <c r="G80" s="79">
        <f>SUM(G73:G79)</f>
        <v>221010</v>
      </c>
    </row>
    <row r="81" spans="2:7" s="1" customFormat="1" ht="35" customHeight="1" x14ac:dyDescent="0.25">
      <c r="B81" s="168"/>
      <c r="C81" s="169" t="s">
        <v>14</v>
      </c>
      <c r="D81" s="170" t="s">
        <v>176</v>
      </c>
      <c r="E81" s="94"/>
      <c r="F81" s="94"/>
      <c r="G81" s="76"/>
    </row>
    <row r="82" spans="2:7" s="1" customFormat="1" ht="35" customHeight="1" x14ac:dyDescent="0.25">
      <c r="B82" s="171">
        <v>11000</v>
      </c>
      <c r="C82" s="172"/>
      <c r="D82" s="173" t="s">
        <v>113</v>
      </c>
      <c r="E82" s="92">
        <v>7203</v>
      </c>
      <c r="F82" s="92">
        <v>8</v>
      </c>
      <c r="G82" s="74">
        <f>E82+F82</f>
        <v>7211</v>
      </c>
    </row>
    <row r="83" spans="2:7" s="1" customFormat="1" ht="35" customHeight="1" x14ac:dyDescent="0.25">
      <c r="B83" s="165"/>
      <c r="C83" s="166"/>
      <c r="D83" s="167" t="s">
        <v>222</v>
      </c>
      <c r="E83" s="93">
        <f>SUM(E82)</f>
        <v>7203</v>
      </c>
      <c r="F83" s="93">
        <f>SUM(F82)</f>
        <v>8</v>
      </c>
      <c r="G83" s="79">
        <f>SUM(G82)</f>
        <v>7211</v>
      </c>
    </row>
    <row r="84" spans="2:7" s="1" customFormat="1" ht="35" customHeight="1" x14ac:dyDescent="0.25">
      <c r="B84" s="168"/>
      <c r="C84" s="169" t="s">
        <v>15</v>
      </c>
      <c r="D84" s="170" t="s">
        <v>102</v>
      </c>
      <c r="E84" s="94"/>
      <c r="F84" s="94"/>
      <c r="G84" s="76"/>
    </row>
    <row r="85" spans="2:7" s="1" customFormat="1" ht="35" customHeight="1" x14ac:dyDescent="0.25">
      <c r="B85" s="171">
        <v>11100</v>
      </c>
      <c r="C85" s="172"/>
      <c r="D85" s="173" t="s">
        <v>136</v>
      </c>
      <c r="E85" s="92">
        <v>69253</v>
      </c>
      <c r="F85" s="92">
        <v>203</v>
      </c>
      <c r="G85" s="74">
        <f>E85+F85</f>
        <v>69456</v>
      </c>
    </row>
    <row r="86" spans="2:7" s="1" customFormat="1" ht="35" customHeight="1" x14ac:dyDescent="0.25">
      <c r="B86" s="171">
        <v>14227</v>
      </c>
      <c r="C86" s="172"/>
      <c r="D86" s="173" t="s">
        <v>166</v>
      </c>
      <c r="E86" s="92">
        <v>405</v>
      </c>
      <c r="F86" s="92">
        <v>0</v>
      </c>
      <c r="G86" s="74">
        <f>E86+F86</f>
        <v>405</v>
      </c>
    </row>
    <row r="87" spans="2:7" s="1" customFormat="1" ht="35" customHeight="1" x14ac:dyDescent="0.25">
      <c r="B87" s="165"/>
      <c r="C87" s="166"/>
      <c r="D87" s="167" t="s">
        <v>29</v>
      </c>
      <c r="E87" s="93">
        <f>SUM(E85:E86)</f>
        <v>69658</v>
      </c>
      <c r="F87" s="93">
        <f>SUM(F85:F86)</f>
        <v>203</v>
      </c>
      <c r="G87" s="79">
        <f>SUM(G85:G86)</f>
        <v>69861</v>
      </c>
    </row>
    <row r="88" spans="2:7" s="1" customFormat="1" ht="35" customHeight="1" x14ac:dyDescent="0.25">
      <c r="B88" s="168"/>
      <c r="C88" s="169" t="s">
        <v>16</v>
      </c>
      <c r="D88" s="170" t="s">
        <v>298</v>
      </c>
      <c r="E88" s="94"/>
      <c r="F88" s="94"/>
      <c r="G88" s="76"/>
    </row>
    <row r="89" spans="2:7" s="1" customFormat="1" ht="35" customHeight="1" x14ac:dyDescent="0.25">
      <c r="B89" s="171">
        <v>11700</v>
      </c>
      <c r="C89" s="172"/>
      <c r="D89" s="173" t="s">
        <v>139</v>
      </c>
      <c r="E89" s="92">
        <v>21971</v>
      </c>
      <c r="F89" s="92">
        <v>98</v>
      </c>
      <c r="G89" s="74">
        <f>E89+F89</f>
        <v>22069</v>
      </c>
    </row>
    <row r="90" spans="2:7" s="1" customFormat="1" ht="35" customHeight="1" x14ac:dyDescent="0.25">
      <c r="B90" s="171">
        <v>19400</v>
      </c>
      <c r="C90" s="172"/>
      <c r="D90" s="173" t="s">
        <v>149</v>
      </c>
      <c r="E90" s="92">
        <v>25660</v>
      </c>
      <c r="F90" s="92">
        <v>56</v>
      </c>
      <c r="G90" s="74">
        <f>E90+F90</f>
        <v>25716</v>
      </c>
    </row>
    <row r="91" spans="2:7" s="1" customFormat="1" ht="35" customHeight="1" x14ac:dyDescent="0.25">
      <c r="B91" s="165"/>
      <c r="C91" s="166"/>
      <c r="D91" s="167" t="s">
        <v>18</v>
      </c>
      <c r="E91" s="93">
        <f>SUM(E89:E90)</f>
        <v>47631</v>
      </c>
      <c r="F91" s="93">
        <f>SUM(F89:F90)</f>
        <v>154</v>
      </c>
      <c r="G91" s="79">
        <f>SUM(G89:G90)</f>
        <v>47785</v>
      </c>
    </row>
    <row r="92" spans="2:7" s="1" customFormat="1" ht="35" customHeight="1" x14ac:dyDescent="0.25">
      <c r="B92" s="168"/>
      <c r="C92" s="169" t="s">
        <v>108</v>
      </c>
      <c r="D92" s="170" t="s">
        <v>299</v>
      </c>
      <c r="E92" s="94"/>
      <c r="F92" s="94"/>
      <c r="G92" s="76"/>
    </row>
    <row r="93" spans="2:7" s="1" customFormat="1" ht="35" customHeight="1" x14ac:dyDescent="0.25">
      <c r="B93" s="171">
        <v>10900</v>
      </c>
      <c r="C93" s="172"/>
      <c r="D93" s="173" t="s">
        <v>135</v>
      </c>
      <c r="E93" s="92">
        <v>18849</v>
      </c>
      <c r="F93" s="92">
        <v>94</v>
      </c>
      <c r="G93" s="74">
        <f t="shared" ref="G93:G99" si="12">E93+F93</f>
        <v>18943</v>
      </c>
    </row>
    <row r="94" spans="2:7" s="1" customFormat="1" ht="35" customHeight="1" x14ac:dyDescent="0.25">
      <c r="B94" s="171">
        <v>15700</v>
      </c>
      <c r="C94" s="172"/>
      <c r="D94" s="173" t="s">
        <v>145</v>
      </c>
      <c r="E94" s="92">
        <v>5046</v>
      </c>
      <c r="F94" s="92">
        <v>3</v>
      </c>
      <c r="G94" s="74">
        <f>E94+F94</f>
        <v>5049</v>
      </c>
    </row>
    <row r="95" spans="2:7" s="1" customFormat="1" ht="35" customHeight="1" x14ac:dyDescent="0.25">
      <c r="B95" s="171">
        <v>16700</v>
      </c>
      <c r="C95" s="172"/>
      <c r="D95" s="173" t="s">
        <v>123</v>
      </c>
      <c r="E95" s="92">
        <v>19060</v>
      </c>
      <c r="F95" s="92">
        <v>123</v>
      </c>
      <c r="G95" s="74">
        <f t="shared" si="12"/>
        <v>19183</v>
      </c>
    </row>
    <row r="96" spans="2:7" s="1" customFormat="1" ht="35" customHeight="1" x14ac:dyDescent="0.25">
      <c r="B96" s="171">
        <v>18600</v>
      </c>
      <c r="C96" s="172"/>
      <c r="D96" s="173" t="s">
        <v>147</v>
      </c>
      <c r="E96" s="92">
        <v>9111</v>
      </c>
      <c r="F96" s="92">
        <v>313</v>
      </c>
      <c r="G96" s="74">
        <f>E96+F96</f>
        <v>9424</v>
      </c>
    </row>
    <row r="97" spans="2:7" s="1" customFormat="1" ht="35" customHeight="1" x14ac:dyDescent="0.25">
      <c r="B97" s="171">
        <v>19600</v>
      </c>
      <c r="C97" s="172"/>
      <c r="D97" s="173" t="s">
        <v>150</v>
      </c>
      <c r="E97" s="92">
        <v>11651</v>
      </c>
      <c r="F97" s="92">
        <v>196</v>
      </c>
      <c r="G97" s="74">
        <f t="shared" si="12"/>
        <v>11847</v>
      </c>
    </row>
    <row r="98" spans="2:7" s="1" customFormat="1" ht="35" customHeight="1" x14ac:dyDescent="0.25">
      <c r="B98" s="171">
        <v>81300</v>
      </c>
      <c r="C98" s="172"/>
      <c r="D98" s="173" t="s">
        <v>151</v>
      </c>
      <c r="E98" s="92">
        <v>3173</v>
      </c>
      <c r="F98" s="92">
        <v>56</v>
      </c>
      <c r="G98" s="74">
        <f t="shared" si="12"/>
        <v>3229</v>
      </c>
    </row>
    <row r="99" spans="2:7" s="1" customFormat="1" ht="35" customHeight="1" x14ac:dyDescent="0.25">
      <c r="B99" s="171">
        <v>81400</v>
      </c>
      <c r="C99" s="172"/>
      <c r="D99" s="173" t="s">
        <v>156</v>
      </c>
      <c r="E99" s="92">
        <v>4113</v>
      </c>
      <c r="F99" s="92">
        <v>0</v>
      </c>
      <c r="G99" s="74">
        <f t="shared" si="12"/>
        <v>4113</v>
      </c>
    </row>
    <row r="100" spans="2:7" s="1" customFormat="1" ht="35" customHeight="1" x14ac:dyDescent="0.25">
      <c r="B100" s="165"/>
      <c r="C100" s="166"/>
      <c r="D100" s="167" t="s">
        <v>91</v>
      </c>
      <c r="E100" s="93">
        <f>SUM(E93:E99)</f>
        <v>71003</v>
      </c>
      <c r="F100" s="93">
        <f>SUM(F93:F99)</f>
        <v>785</v>
      </c>
      <c r="G100" s="79">
        <f>SUM(G93:G99)</f>
        <v>71788</v>
      </c>
    </row>
    <row r="101" spans="2:7" s="1" customFormat="1" ht="35" customHeight="1" x14ac:dyDescent="0.25">
      <c r="B101" s="168">
        <v>19000</v>
      </c>
      <c r="C101" s="169"/>
      <c r="D101" s="170" t="s">
        <v>19</v>
      </c>
      <c r="E101" s="94">
        <f>'4'!D70</f>
        <v>138631</v>
      </c>
      <c r="F101" s="94">
        <v>0</v>
      </c>
      <c r="G101" s="76">
        <f>E101</f>
        <v>138631</v>
      </c>
    </row>
    <row r="102" spans="2:7" s="1" customFormat="1" ht="35" customHeight="1" thickBot="1" x14ac:dyDescent="0.3">
      <c r="B102" s="178"/>
      <c r="C102" s="179" t="s">
        <v>126</v>
      </c>
      <c r="D102" s="180"/>
      <c r="E102" s="103">
        <f>E24+E40+E54+E58+E64+E71+E80+E83+E87+E91+E100+E101</f>
        <v>4680470</v>
      </c>
      <c r="F102" s="103">
        <f>F24+F40+F54+F58+F64+F71+F80+F83+F87+F91+F100+F101</f>
        <v>19530</v>
      </c>
      <c r="G102" s="78">
        <f>G24+G40+G54+G58+G64+G71+G80+G83+G87+G91+G100+G101</f>
        <v>4700000</v>
      </c>
    </row>
    <row r="103" spans="2:7" s="1" customFormat="1" ht="27.25" customHeight="1" x14ac:dyDescent="0.8">
      <c r="B103" s="158"/>
      <c r="C103" s="158"/>
      <c r="D103" s="158"/>
      <c r="E103" s="159"/>
      <c r="F103" s="159"/>
      <c r="G103" s="159">
        <f>E102+F102</f>
        <v>4700000</v>
      </c>
    </row>
    <row r="104" spans="2:7" s="1" customFormat="1" ht="27.25" customHeight="1" x14ac:dyDescent="0.8">
      <c r="B104" s="158"/>
      <c r="C104" s="158"/>
      <c r="D104" s="158"/>
      <c r="E104" s="159"/>
      <c r="F104" s="159"/>
      <c r="G104" s="159">
        <v>4700000</v>
      </c>
    </row>
    <row r="105" spans="2:7" s="1" customFormat="1" ht="27.25" customHeight="1" x14ac:dyDescent="0.8">
      <c r="B105" s="158"/>
      <c r="C105" s="158"/>
      <c r="D105" s="158"/>
      <c r="E105" s="159">
        <f>E102-'4'!D71</f>
        <v>0</v>
      </c>
      <c r="F105" s="159">
        <f>F102-'4'!E71</f>
        <v>0</v>
      </c>
      <c r="G105" s="159">
        <f>G102-'4'!F71</f>
        <v>0</v>
      </c>
    </row>
    <row r="106" spans="2:7" s="1" customFormat="1" ht="27.25" customHeight="1" x14ac:dyDescent="0.8">
      <c r="B106" s="158"/>
      <c r="C106" s="158"/>
      <c r="D106" s="158"/>
      <c r="E106" s="159"/>
      <c r="F106" s="159"/>
      <c r="G106" s="159">
        <f>G104-G103</f>
        <v>0</v>
      </c>
    </row>
    <row r="107" spans="2:7" s="1" customFormat="1" ht="27.25" customHeight="1" x14ac:dyDescent="0.65">
      <c r="B107" s="5"/>
      <c r="C107" s="6"/>
      <c r="D107" s="6"/>
      <c r="E107" s="7"/>
      <c r="F107" s="7"/>
      <c r="G107" s="7"/>
    </row>
    <row r="108" spans="2:7" s="1" customFormat="1" ht="27.25" customHeight="1" x14ac:dyDescent="0.65">
      <c r="B108" s="5"/>
      <c r="C108" s="6"/>
      <c r="D108" s="6"/>
      <c r="E108" s="6"/>
      <c r="F108" s="6"/>
      <c r="G108" s="7"/>
    </row>
    <row r="109" spans="2:7" s="1" customFormat="1" ht="27.25" customHeight="1" x14ac:dyDescent="0.65">
      <c r="B109" s="5"/>
      <c r="C109" s="6"/>
      <c r="D109" s="6"/>
      <c r="E109" s="6"/>
      <c r="F109" s="6"/>
      <c r="G109" s="7"/>
    </row>
    <row r="110" spans="2:7" s="1" customFormat="1" ht="27.25" customHeight="1" x14ac:dyDescent="0.65">
      <c r="B110" s="5"/>
      <c r="C110" s="6"/>
      <c r="D110" s="6"/>
      <c r="E110" s="6"/>
      <c r="F110" s="6"/>
      <c r="G110" s="8"/>
    </row>
    <row r="111" spans="2:7" s="1" customFormat="1" ht="27.25" customHeight="1" x14ac:dyDescent="0.65">
      <c r="B111" s="5"/>
      <c r="C111" s="6"/>
      <c r="D111" s="7"/>
      <c r="E111" s="6"/>
      <c r="F111" s="6"/>
      <c r="G111" s="8"/>
    </row>
    <row r="112" spans="2:7" s="1" customFormat="1" ht="27.25" customHeight="1" x14ac:dyDescent="0.65">
      <c r="B112" s="9"/>
      <c r="C112" s="2"/>
      <c r="D112" s="2"/>
      <c r="E112" s="2"/>
      <c r="F112" s="2"/>
      <c r="G112" s="8"/>
    </row>
    <row r="113" spans="2:7" s="1" customFormat="1" ht="27.25" customHeight="1" x14ac:dyDescent="0.65">
      <c r="B113" s="9"/>
      <c r="C113" s="2"/>
      <c r="D113" s="2"/>
      <c r="E113" s="2"/>
      <c r="F113" s="2"/>
      <c r="G113" s="2"/>
    </row>
    <row r="114" spans="2:7" s="1" customFormat="1" ht="27.25" customHeight="1" x14ac:dyDescent="0.65">
      <c r="B114" s="9"/>
      <c r="C114" s="2"/>
      <c r="D114" s="2"/>
      <c r="E114" s="2"/>
      <c r="F114" s="2"/>
      <c r="G114" s="8"/>
    </row>
    <row r="115" spans="2:7" s="1" customFormat="1" ht="27.25" customHeight="1" x14ac:dyDescent="0.65">
      <c r="B115" s="9"/>
      <c r="C115" s="2"/>
      <c r="D115" s="2"/>
      <c r="E115" s="2"/>
      <c r="F115" s="2"/>
      <c r="G115" s="2"/>
    </row>
    <row r="116" spans="2:7" s="1" customFormat="1" ht="27.25" customHeight="1" x14ac:dyDescent="0.65">
      <c r="B116" s="9"/>
      <c r="C116" s="2"/>
      <c r="D116" s="2"/>
      <c r="E116" s="2"/>
      <c r="F116" s="2"/>
      <c r="G116" s="2"/>
    </row>
    <row r="117" spans="2:7" s="1" customFormat="1" ht="27.25" customHeight="1" x14ac:dyDescent="0.65">
      <c r="B117" s="9"/>
      <c r="C117" s="2"/>
      <c r="D117" s="2"/>
      <c r="E117" s="2"/>
      <c r="F117" s="2"/>
      <c r="G117" s="2"/>
    </row>
    <row r="118" spans="2:7" s="1" customFormat="1" ht="27.25" customHeight="1" x14ac:dyDescent="0.65">
      <c r="B118" s="9"/>
      <c r="C118" s="2"/>
      <c r="D118" s="2"/>
      <c r="E118" s="2"/>
      <c r="F118" s="2"/>
      <c r="G118" s="2"/>
    </row>
    <row r="119" spans="2:7" s="1" customFormat="1" ht="27.25" customHeight="1" x14ac:dyDescent="0.65">
      <c r="B119" s="9"/>
      <c r="C119" s="2"/>
      <c r="D119" s="2"/>
      <c r="E119" s="2"/>
      <c r="F119" s="2"/>
      <c r="G119" s="2"/>
    </row>
    <row r="120" spans="2:7" s="1" customFormat="1" ht="27.25" customHeight="1" x14ac:dyDescent="0.65">
      <c r="B120" s="9"/>
      <c r="C120" s="2"/>
      <c r="D120" s="2"/>
      <c r="E120" s="2"/>
      <c r="F120" s="2"/>
      <c r="G120" s="2"/>
    </row>
    <row r="121" spans="2:7" ht="22.5" customHeight="1" x14ac:dyDescent="0.65"/>
    <row r="122" spans="2:7" x14ac:dyDescent="0.65">
      <c r="B122" s="5"/>
      <c r="C122" s="6"/>
      <c r="D122" s="6"/>
      <c r="E122" s="6"/>
      <c r="F122" s="6"/>
    </row>
    <row r="123" spans="2:7" x14ac:dyDescent="0.65">
      <c r="B123" s="5"/>
      <c r="C123" s="6"/>
      <c r="D123" s="6"/>
      <c r="E123" s="6"/>
      <c r="F123" s="6"/>
    </row>
    <row r="124" spans="2:7" x14ac:dyDescent="0.65">
      <c r="B124" s="5"/>
      <c r="C124" s="6"/>
      <c r="D124" s="6"/>
      <c r="E124" s="6"/>
      <c r="F124" s="6"/>
    </row>
    <row r="125" spans="2:7" x14ac:dyDescent="0.65">
      <c r="B125" s="5"/>
      <c r="C125" s="6"/>
      <c r="D125" s="6"/>
      <c r="E125" s="6"/>
      <c r="F125" s="6"/>
    </row>
    <row r="126" spans="2:7" x14ac:dyDescent="0.65">
      <c r="B126" s="5"/>
      <c r="C126" s="6"/>
      <c r="D126" s="6"/>
      <c r="E126" s="6"/>
      <c r="F126" s="6"/>
    </row>
    <row r="127" spans="2:7" x14ac:dyDescent="0.65">
      <c r="B127" s="5"/>
      <c r="C127" s="6"/>
      <c r="D127" s="6"/>
      <c r="E127" s="6"/>
      <c r="F127" s="6"/>
    </row>
    <row r="128" spans="2:7" x14ac:dyDescent="0.65">
      <c r="B128" s="5"/>
      <c r="C128" s="6"/>
      <c r="D128" s="6"/>
      <c r="E128" s="6"/>
      <c r="F128" s="6"/>
    </row>
    <row r="129" spans="2:6" x14ac:dyDescent="0.65">
      <c r="B129" s="5"/>
      <c r="C129" s="6"/>
      <c r="D129" s="6"/>
      <c r="E129" s="6"/>
      <c r="F129" s="6"/>
    </row>
    <row r="130" spans="2:6" x14ac:dyDescent="0.65">
      <c r="B130" s="5"/>
      <c r="C130" s="6"/>
      <c r="D130" s="6"/>
      <c r="E130" s="6"/>
      <c r="F130" s="6"/>
    </row>
    <row r="131" spans="2:6" x14ac:dyDescent="0.65">
      <c r="B131" s="5"/>
      <c r="C131" s="6"/>
      <c r="D131" s="6"/>
      <c r="E131" s="6"/>
      <c r="F131" s="6"/>
    </row>
    <row r="132" spans="2:6" x14ac:dyDescent="0.65">
      <c r="B132" s="5"/>
      <c r="C132" s="6"/>
      <c r="D132" s="6"/>
      <c r="E132" s="6"/>
      <c r="F132" s="6"/>
    </row>
    <row r="133" spans="2:6" x14ac:dyDescent="0.65">
      <c r="B133" s="5"/>
      <c r="C133" s="6"/>
      <c r="D133" s="6"/>
      <c r="E133" s="6"/>
      <c r="F133" s="6"/>
    </row>
    <row r="134" spans="2:6" x14ac:dyDescent="0.65">
      <c r="B134" s="5"/>
      <c r="C134" s="6"/>
      <c r="D134" s="6"/>
      <c r="E134" s="6"/>
      <c r="F134" s="6"/>
    </row>
    <row r="135" spans="2:6" x14ac:dyDescent="0.65">
      <c r="B135" s="5"/>
      <c r="C135" s="6"/>
      <c r="D135" s="6"/>
      <c r="E135" s="6"/>
      <c r="F135" s="6"/>
    </row>
    <row r="136" spans="2:6" x14ac:dyDescent="0.65">
      <c r="B136" s="5"/>
      <c r="C136" s="6"/>
      <c r="D136" s="6"/>
      <c r="E136" s="6"/>
      <c r="F136" s="6"/>
    </row>
    <row r="137" spans="2:6" x14ac:dyDescent="0.65">
      <c r="B137" s="5"/>
      <c r="C137" s="6"/>
      <c r="D137" s="6"/>
      <c r="E137" s="6"/>
      <c r="F137" s="6"/>
    </row>
    <row r="138" spans="2:6" x14ac:dyDescent="0.65">
      <c r="B138" s="5"/>
      <c r="C138" s="6"/>
      <c r="D138" s="6"/>
      <c r="E138" s="6"/>
      <c r="F138" s="6"/>
    </row>
    <row r="139" spans="2:6" x14ac:dyDescent="0.65">
      <c r="B139" s="5"/>
      <c r="C139" s="6"/>
      <c r="D139" s="6"/>
      <c r="E139" s="6"/>
      <c r="F139" s="6"/>
    </row>
    <row r="140" spans="2:6" x14ac:dyDescent="0.65">
      <c r="B140" s="5"/>
      <c r="C140" s="6"/>
      <c r="D140" s="6"/>
      <c r="E140" s="6"/>
      <c r="F140" s="6"/>
    </row>
    <row r="141" spans="2:6" x14ac:dyDescent="0.65">
      <c r="B141" s="5"/>
      <c r="C141" s="6"/>
      <c r="D141" s="6"/>
      <c r="E141" s="6"/>
      <c r="F141" s="6"/>
    </row>
    <row r="142" spans="2:6" x14ac:dyDescent="0.65">
      <c r="B142" s="5"/>
      <c r="C142" s="6"/>
      <c r="D142" s="6"/>
      <c r="E142" s="6"/>
      <c r="F142" s="6"/>
    </row>
    <row r="143" spans="2:6" x14ac:dyDescent="0.65">
      <c r="B143" s="5"/>
      <c r="C143" s="6"/>
      <c r="D143" s="6"/>
      <c r="E143" s="6"/>
      <c r="F143" s="6"/>
    </row>
    <row r="144" spans="2:6" x14ac:dyDescent="0.65">
      <c r="B144" s="5"/>
      <c r="C144" s="6"/>
      <c r="D144" s="6"/>
      <c r="E144" s="6"/>
      <c r="F144" s="6"/>
    </row>
    <row r="145" spans="2:6" x14ac:dyDescent="0.65">
      <c r="B145" s="5"/>
      <c r="C145" s="6"/>
      <c r="D145" s="6"/>
      <c r="E145" s="6"/>
      <c r="F145" s="6"/>
    </row>
    <row r="146" spans="2:6" x14ac:dyDescent="0.65">
      <c r="B146" s="5"/>
      <c r="C146" s="6"/>
      <c r="D146" s="6"/>
      <c r="E146" s="6"/>
      <c r="F146" s="6"/>
    </row>
    <row r="147" spans="2:6" x14ac:dyDescent="0.65">
      <c r="B147" s="5"/>
      <c r="C147" s="6"/>
      <c r="D147" s="6"/>
      <c r="E147" s="6"/>
      <c r="F147" s="6"/>
    </row>
    <row r="148" spans="2:6" x14ac:dyDescent="0.65">
      <c r="B148" s="5"/>
      <c r="C148" s="6"/>
      <c r="D148" s="6"/>
      <c r="E148" s="6"/>
      <c r="F148" s="6"/>
    </row>
    <row r="149" spans="2:6" x14ac:dyDescent="0.65">
      <c r="B149" s="5"/>
      <c r="C149" s="6"/>
      <c r="D149" s="6"/>
      <c r="E149" s="6"/>
      <c r="F149" s="6"/>
    </row>
    <row r="150" spans="2:6" x14ac:dyDescent="0.65">
      <c r="B150" s="5"/>
      <c r="C150" s="6"/>
      <c r="D150" s="6"/>
      <c r="E150" s="6"/>
      <c r="F150" s="6"/>
    </row>
    <row r="151" spans="2:6" x14ac:dyDescent="0.65">
      <c r="B151" s="5"/>
      <c r="C151" s="6"/>
      <c r="D151" s="6"/>
      <c r="E151" s="6"/>
      <c r="F151" s="6"/>
    </row>
    <row r="152" spans="2:6" x14ac:dyDescent="0.65">
      <c r="B152" s="5"/>
      <c r="C152" s="6"/>
      <c r="D152" s="6"/>
      <c r="E152" s="6"/>
      <c r="F152" s="6"/>
    </row>
    <row r="153" spans="2:6" x14ac:dyDescent="0.65">
      <c r="B153" s="5"/>
      <c r="C153" s="6"/>
      <c r="D153" s="6"/>
      <c r="E153" s="6"/>
      <c r="F153" s="6"/>
    </row>
    <row r="154" spans="2:6" x14ac:dyDescent="0.65">
      <c r="B154" s="5"/>
      <c r="C154" s="6"/>
      <c r="D154" s="6"/>
      <c r="E154" s="6"/>
      <c r="F154" s="6"/>
    </row>
    <row r="155" spans="2:6" x14ac:dyDescent="0.65">
      <c r="B155" s="5"/>
      <c r="C155" s="6"/>
      <c r="D155" s="6"/>
      <c r="E155" s="6"/>
      <c r="F155" s="6"/>
    </row>
    <row r="156" spans="2:6" x14ac:dyDescent="0.65">
      <c r="B156" s="5"/>
      <c r="C156" s="6"/>
      <c r="D156" s="6"/>
      <c r="E156" s="6"/>
      <c r="F156" s="6"/>
    </row>
    <row r="157" spans="2:6" x14ac:dyDescent="0.65">
      <c r="B157" s="5"/>
      <c r="C157" s="6"/>
      <c r="D157" s="6"/>
      <c r="E157" s="6"/>
      <c r="F157" s="6"/>
    </row>
    <row r="158" spans="2:6" x14ac:dyDescent="0.65">
      <c r="B158" s="5"/>
      <c r="C158" s="6"/>
      <c r="D158" s="6"/>
      <c r="E158" s="6"/>
      <c r="F158" s="6"/>
    </row>
    <row r="159" spans="2:6" x14ac:dyDescent="0.65">
      <c r="B159" s="5"/>
      <c r="C159" s="6"/>
      <c r="D159" s="6"/>
      <c r="E159" s="6"/>
      <c r="F159" s="6"/>
    </row>
    <row r="160" spans="2:6" x14ac:dyDescent="0.65">
      <c r="B160" s="5"/>
      <c r="C160" s="6"/>
      <c r="D160" s="6"/>
      <c r="E160" s="6"/>
      <c r="F160" s="6"/>
    </row>
    <row r="161" spans="2:6" x14ac:dyDescent="0.65">
      <c r="B161" s="5"/>
      <c r="C161" s="6"/>
      <c r="D161" s="6"/>
      <c r="E161" s="6"/>
      <c r="F161" s="6"/>
    </row>
    <row r="162" spans="2:6" x14ac:dyDescent="0.65">
      <c r="B162" s="5"/>
      <c r="C162" s="6"/>
      <c r="D162" s="6"/>
      <c r="E162" s="6"/>
      <c r="F162" s="6"/>
    </row>
    <row r="163" spans="2:6" x14ac:dyDescent="0.65">
      <c r="B163" s="5"/>
      <c r="C163" s="6"/>
      <c r="D163" s="6"/>
      <c r="E163" s="6"/>
      <c r="F163" s="6"/>
    </row>
    <row r="164" spans="2:6" x14ac:dyDescent="0.65">
      <c r="B164" s="5"/>
      <c r="C164" s="6"/>
      <c r="D164" s="6"/>
      <c r="E164" s="6"/>
      <c r="F164" s="6"/>
    </row>
    <row r="165" spans="2:6" x14ac:dyDescent="0.65">
      <c r="B165" s="5"/>
      <c r="C165" s="6"/>
      <c r="D165" s="6"/>
      <c r="E165" s="6"/>
      <c r="F165" s="6"/>
    </row>
    <row r="166" spans="2:6" x14ac:dyDescent="0.65">
      <c r="B166" s="5"/>
      <c r="C166" s="6"/>
      <c r="D166" s="6"/>
      <c r="E166" s="6"/>
      <c r="F166" s="6"/>
    </row>
  </sheetData>
  <mergeCells count="8">
    <mergeCell ref="I5:J5"/>
    <mergeCell ref="E5:F5"/>
    <mergeCell ref="B1:G1"/>
    <mergeCell ref="B2:G2"/>
    <mergeCell ref="B3:G3"/>
    <mergeCell ref="C5:D6"/>
    <mergeCell ref="B5:B6"/>
    <mergeCell ref="G5:G6"/>
  </mergeCells>
  <phoneticPr fontId="0" type="noConversion"/>
  <hyperlinks>
    <hyperlink ref="I5:J5" location="'البيانات '!A1" display="العودة إلى صفحة البيانات" xr:uid="{CEBF08F3-F7DF-4D5E-9A1B-61927CF97113}"/>
  </hyperlinks>
  <printOptions horizontalCentered="1" gridLinesSet="0"/>
  <pageMargins left="0.39370078740157483" right="0.39370078740157483" top="0.39370078740157483" bottom="0.39370078740157483" header="0.51181102362204722" footer="7.874015748031496E-2"/>
  <pageSetup paperSize="9" scale="60" fitToHeight="0" orientation="portrait" r:id="rId1"/>
  <headerFooter alignWithMargins="0">
    <oddFooter>&amp;C&amp;"AF_Najed,Normal Traditional"&amp;12&amp;K0070C0صفحة &amp;P من &amp;N</oddFooter>
  </headerFooter>
  <rowBreaks count="2" manualBreakCount="2">
    <brk id="40" min="1" max="6" man="1"/>
    <brk id="71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1EE15-676D-4CCB-9F7C-54DC4205687D}">
  <dimension ref="A3:E8"/>
  <sheetViews>
    <sheetView showGridLines="0" rightToLeft="1" zoomScale="90" zoomScaleNormal="90" workbookViewId="0">
      <selection activeCell="C12" sqref="C12"/>
    </sheetView>
  </sheetViews>
  <sheetFormatPr defaultRowHeight="12.5" x14ac:dyDescent="0.25"/>
  <cols>
    <col min="1" max="1" width="3" style="182" customWidth="1"/>
    <col min="2" max="2" width="20.81640625" style="182" customWidth="1"/>
    <col min="3" max="3" width="67" style="182" customWidth="1"/>
    <col min="4" max="4" width="12.1796875" style="182" customWidth="1"/>
    <col min="5" max="5" width="21.36328125" style="182" customWidth="1"/>
    <col min="6" max="256" width="8.7265625" style="182"/>
    <col min="257" max="257" width="3" style="182" customWidth="1"/>
    <col min="258" max="258" width="20.81640625" style="182" customWidth="1"/>
    <col min="259" max="259" width="67" style="182" customWidth="1"/>
    <col min="260" max="260" width="12.1796875" style="182" customWidth="1"/>
    <col min="261" max="261" width="21.36328125" style="182" customWidth="1"/>
    <col min="262" max="512" width="8.7265625" style="182"/>
    <col min="513" max="513" width="3" style="182" customWidth="1"/>
    <col min="514" max="514" width="20.81640625" style="182" customWidth="1"/>
    <col min="515" max="515" width="67" style="182" customWidth="1"/>
    <col min="516" max="516" width="12.1796875" style="182" customWidth="1"/>
    <col min="517" max="517" width="21.36328125" style="182" customWidth="1"/>
    <col min="518" max="768" width="8.7265625" style="182"/>
    <col min="769" max="769" width="3" style="182" customWidth="1"/>
    <col min="770" max="770" width="20.81640625" style="182" customWidth="1"/>
    <col min="771" max="771" width="67" style="182" customWidth="1"/>
    <col min="772" max="772" width="12.1796875" style="182" customWidth="1"/>
    <col min="773" max="773" width="21.36328125" style="182" customWidth="1"/>
    <col min="774" max="1024" width="8.7265625" style="182"/>
    <col min="1025" max="1025" width="3" style="182" customWidth="1"/>
    <col min="1026" max="1026" width="20.81640625" style="182" customWidth="1"/>
    <col min="1027" max="1027" width="67" style="182" customWidth="1"/>
    <col min="1028" max="1028" width="12.1796875" style="182" customWidth="1"/>
    <col min="1029" max="1029" width="21.36328125" style="182" customWidth="1"/>
    <col min="1030" max="1280" width="8.7265625" style="182"/>
    <col min="1281" max="1281" width="3" style="182" customWidth="1"/>
    <col min="1282" max="1282" width="20.81640625" style="182" customWidth="1"/>
    <col min="1283" max="1283" width="67" style="182" customWidth="1"/>
    <col min="1284" max="1284" width="12.1796875" style="182" customWidth="1"/>
    <col min="1285" max="1285" width="21.36328125" style="182" customWidth="1"/>
    <col min="1286" max="1536" width="8.7265625" style="182"/>
    <col min="1537" max="1537" width="3" style="182" customWidth="1"/>
    <col min="1538" max="1538" width="20.81640625" style="182" customWidth="1"/>
    <col min="1539" max="1539" width="67" style="182" customWidth="1"/>
    <col min="1540" max="1540" width="12.1796875" style="182" customWidth="1"/>
    <col min="1541" max="1541" width="21.36328125" style="182" customWidth="1"/>
    <col min="1542" max="1792" width="8.7265625" style="182"/>
    <col min="1793" max="1793" width="3" style="182" customWidth="1"/>
    <col min="1794" max="1794" width="20.81640625" style="182" customWidth="1"/>
    <col min="1795" max="1795" width="67" style="182" customWidth="1"/>
    <col min="1796" max="1796" width="12.1796875" style="182" customWidth="1"/>
    <col min="1797" max="1797" width="21.36328125" style="182" customWidth="1"/>
    <col min="1798" max="2048" width="8.7265625" style="182"/>
    <col min="2049" max="2049" width="3" style="182" customWidth="1"/>
    <col min="2050" max="2050" width="20.81640625" style="182" customWidth="1"/>
    <col min="2051" max="2051" width="67" style="182" customWidth="1"/>
    <col min="2052" max="2052" width="12.1796875" style="182" customWidth="1"/>
    <col min="2053" max="2053" width="21.36328125" style="182" customWidth="1"/>
    <col min="2054" max="2304" width="8.7265625" style="182"/>
    <col min="2305" max="2305" width="3" style="182" customWidth="1"/>
    <col min="2306" max="2306" width="20.81640625" style="182" customWidth="1"/>
    <col min="2307" max="2307" width="67" style="182" customWidth="1"/>
    <col min="2308" max="2308" width="12.1796875" style="182" customWidth="1"/>
    <col min="2309" max="2309" width="21.36328125" style="182" customWidth="1"/>
    <col min="2310" max="2560" width="8.7265625" style="182"/>
    <col min="2561" max="2561" width="3" style="182" customWidth="1"/>
    <col min="2562" max="2562" width="20.81640625" style="182" customWidth="1"/>
    <col min="2563" max="2563" width="67" style="182" customWidth="1"/>
    <col min="2564" max="2564" width="12.1796875" style="182" customWidth="1"/>
    <col min="2565" max="2565" width="21.36328125" style="182" customWidth="1"/>
    <col min="2566" max="2816" width="8.7265625" style="182"/>
    <col min="2817" max="2817" width="3" style="182" customWidth="1"/>
    <col min="2818" max="2818" width="20.81640625" style="182" customWidth="1"/>
    <col min="2819" max="2819" width="67" style="182" customWidth="1"/>
    <col min="2820" max="2820" width="12.1796875" style="182" customWidth="1"/>
    <col min="2821" max="2821" width="21.36328125" style="182" customWidth="1"/>
    <col min="2822" max="3072" width="8.7265625" style="182"/>
    <col min="3073" max="3073" width="3" style="182" customWidth="1"/>
    <col min="3074" max="3074" width="20.81640625" style="182" customWidth="1"/>
    <col min="3075" max="3075" width="67" style="182" customWidth="1"/>
    <col min="3076" max="3076" width="12.1796875" style="182" customWidth="1"/>
    <col min="3077" max="3077" width="21.36328125" style="182" customWidth="1"/>
    <col min="3078" max="3328" width="8.7265625" style="182"/>
    <col min="3329" max="3329" width="3" style="182" customWidth="1"/>
    <col min="3330" max="3330" width="20.81640625" style="182" customWidth="1"/>
    <col min="3331" max="3331" width="67" style="182" customWidth="1"/>
    <col min="3332" max="3332" width="12.1796875" style="182" customWidth="1"/>
    <col min="3333" max="3333" width="21.36328125" style="182" customWidth="1"/>
    <col min="3334" max="3584" width="8.7265625" style="182"/>
    <col min="3585" max="3585" width="3" style="182" customWidth="1"/>
    <col min="3586" max="3586" width="20.81640625" style="182" customWidth="1"/>
    <col min="3587" max="3587" width="67" style="182" customWidth="1"/>
    <col min="3588" max="3588" width="12.1796875" style="182" customWidth="1"/>
    <col min="3589" max="3589" width="21.36328125" style="182" customWidth="1"/>
    <col min="3590" max="3840" width="8.7265625" style="182"/>
    <col min="3841" max="3841" width="3" style="182" customWidth="1"/>
    <col min="3842" max="3842" width="20.81640625" style="182" customWidth="1"/>
    <col min="3843" max="3843" width="67" style="182" customWidth="1"/>
    <col min="3844" max="3844" width="12.1796875" style="182" customWidth="1"/>
    <col min="3845" max="3845" width="21.36328125" style="182" customWidth="1"/>
    <col min="3846" max="4096" width="8.7265625" style="182"/>
    <col min="4097" max="4097" width="3" style="182" customWidth="1"/>
    <col min="4098" max="4098" width="20.81640625" style="182" customWidth="1"/>
    <col min="4099" max="4099" width="67" style="182" customWidth="1"/>
    <col min="4100" max="4100" width="12.1796875" style="182" customWidth="1"/>
    <col min="4101" max="4101" width="21.36328125" style="182" customWidth="1"/>
    <col min="4102" max="4352" width="8.7265625" style="182"/>
    <col min="4353" max="4353" width="3" style="182" customWidth="1"/>
    <col min="4354" max="4354" width="20.81640625" style="182" customWidth="1"/>
    <col min="4355" max="4355" width="67" style="182" customWidth="1"/>
    <col min="4356" max="4356" width="12.1796875" style="182" customWidth="1"/>
    <col min="4357" max="4357" width="21.36328125" style="182" customWidth="1"/>
    <col min="4358" max="4608" width="8.7265625" style="182"/>
    <col min="4609" max="4609" width="3" style="182" customWidth="1"/>
    <col min="4610" max="4610" width="20.81640625" style="182" customWidth="1"/>
    <col min="4611" max="4611" width="67" style="182" customWidth="1"/>
    <col min="4612" max="4612" width="12.1796875" style="182" customWidth="1"/>
    <col min="4613" max="4613" width="21.36328125" style="182" customWidth="1"/>
    <col min="4614" max="4864" width="8.7265625" style="182"/>
    <col min="4865" max="4865" width="3" style="182" customWidth="1"/>
    <col min="4866" max="4866" width="20.81640625" style="182" customWidth="1"/>
    <col min="4867" max="4867" width="67" style="182" customWidth="1"/>
    <col min="4868" max="4868" width="12.1796875" style="182" customWidth="1"/>
    <col min="4869" max="4869" width="21.36328125" style="182" customWidth="1"/>
    <col min="4870" max="5120" width="8.7265625" style="182"/>
    <col min="5121" max="5121" width="3" style="182" customWidth="1"/>
    <col min="5122" max="5122" width="20.81640625" style="182" customWidth="1"/>
    <col min="5123" max="5123" width="67" style="182" customWidth="1"/>
    <col min="5124" max="5124" width="12.1796875" style="182" customWidth="1"/>
    <col min="5125" max="5125" width="21.36328125" style="182" customWidth="1"/>
    <col min="5126" max="5376" width="8.7265625" style="182"/>
    <col min="5377" max="5377" width="3" style="182" customWidth="1"/>
    <col min="5378" max="5378" width="20.81640625" style="182" customWidth="1"/>
    <col min="5379" max="5379" width="67" style="182" customWidth="1"/>
    <col min="5380" max="5380" width="12.1796875" style="182" customWidth="1"/>
    <col min="5381" max="5381" width="21.36328125" style="182" customWidth="1"/>
    <col min="5382" max="5632" width="8.7265625" style="182"/>
    <col min="5633" max="5633" width="3" style="182" customWidth="1"/>
    <col min="5634" max="5634" width="20.81640625" style="182" customWidth="1"/>
    <col min="5635" max="5635" width="67" style="182" customWidth="1"/>
    <col min="5636" max="5636" width="12.1796875" style="182" customWidth="1"/>
    <col min="5637" max="5637" width="21.36328125" style="182" customWidth="1"/>
    <col min="5638" max="5888" width="8.7265625" style="182"/>
    <col min="5889" max="5889" width="3" style="182" customWidth="1"/>
    <col min="5890" max="5890" width="20.81640625" style="182" customWidth="1"/>
    <col min="5891" max="5891" width="67" style="182" customWidth="1"/>
    <col min="5892" max="5892" width="12.1796875" style="182" customWidth="1"/>
    <col min="5893" max="5893" width="21.36328125" style="182" customWidth="1"/>
    <col min="5894" max="6144" width="8.7265625" style="182"/>
    <col min="6145" max="6145" width="3" style="182" customWidth="1"/>
    <col min="6146" max="6146" width="20.81640625" style="182" customWidth="1"/>
    <col min="6147" max="6147" width="67" style="182" customWidth="1"/>
    <col min="6148" max="6148" width="12.1796875" style="182" customWidth="1"/>
    <col min="6149" max="6149" width="21.36328125" style="182" customWidth="1"/>
    <col min="6150" max="6400" width="8.7265625" style="182"/>
    <col min="6401" max="6401" width="3" style="182" customWidth="1"/>
    <col min="6402" max="6402" width="20.81640625" style="182" customWidth="1"/>
    <col min="6403" max="6403" width="67" style="182" customWidth="1"/>
    <col min="6404" max="6404" width="12.1796875" style="182" customWidth="1"/>
    <col min="6405" max="6405" width="21.36328125" style="182" customWidth="1"/>
    <col min="6406" max="6656" width="8.7265625" style="182"/>
    <col min="6657" max="6657" width="3" style="182" customWidth="1"/>
    <col min="6658" max="6658" width="20.81640625" style="182" customWidth="1"/>
    <col min="6659" max="6659" width="67" style="182" customWidth="1"/>
    <col min="6660" max="6660" width="12.1796875" style="182" customWidth="1"/>
    <col min="6661" max="6661" width="21.36328125" style="182" customWidth="1"/>
    <col min="6662" max="6912" width="8.7265625" style="182"/>
    <col min="6913" max="6913" width="3" style="182" customWidth="1"/>
    <col min="6914" max="6914" width="20.81640625" style="182" customWidth="1"/>
    <col min="6915" max="6915" width="67" style="182" customWidth="1"/>
    <col min="6916" max="6916" width="12.1796875" style="182" customWidth="1"/>
    <col min="6917" max="6917" width="21.36328125" style="182" customWidth="1"/>
    <col min="6918" max="7168" width="8.7265625" style="182"/>
    <col min="7169" max="7169" width="3" style="182" customWidth="1"/>
    <col min="7170" max="7170" width="20.81640625" style="182" customWidth="1"/>
    <col min="7171" max="7171" width="67" style="182" customWidth="1"/>
    <col min="7172" max="7172" width="12.1796875" style="182" customWidth="1"/>
    <col min="7173" max="7173" width="21.36328125" style="182" customWidth="1"/>
    <col min="7174" max="7424" width="8.7265625" style="182"/>
    <col min="7425" max="7425" width="3" style="182" customWidth="1"/>
    <col min="7426" max="7426" width="20.81640625" style="182" customWidth="1"/>
    <col min="7427" max="7427" width="67" style="182" customWidth="1"/>
    <col min="7428" max="7428" width="12.1796875" style="182" customWidth="1"/>
    <col min="7429" max="7429" width="21.36328125" style="182" customWidth="1"/>
    <col min="7430" max="7680" width="8.7265625" style="182"/>
    <col min="7681" max="7681" width="3" style="182" customWidth="1"/>
    <col min="7682" max="7682" width="20.81640625" style="182" customWidth="1"/>
    <col min="7683" max="7683" width="67" style="182" customWidth="1"/>
    <col min="7684" max="7684" width="12.1796875" style="182" customWidth="1"/>
    <col min="7685" max="7685" width="21.36328125" style="182" customWidth="1"/>
    <col min="7686" max="7936" width="8.7265625" style="182"/>
    <col min="7937" max="7937" width="3" style="182" customWidth="1"/>
    <col min="7938" max="7938" width="20.81640625" style="182" customWidth="1"/>
    <col min="7939" max="7939" width="67" style="182" customWidth="1"/>
    <col min="7940" max="7940" width="12.1796875" style="182" customWidth="1"/>
    <col min="7941" max="7941" width="21.36328125" style="182" customWidth="1"/>
    <col min="7942" max="8192" width="8.7265625" style="182"/>
    <col min="8193" max="8193" width="3" style="182" customWidth="1"/>
    <col min="8194" max="8194" width="20.81640625" style="182" customWidth="1"/>
    <col min="8195" max="8195" width="67" style="182" customWidth="1"/>
    <col min="8196" max="8196" width="12.1796875" style="182" customWidth="1"/>
    <col min="8197" max="8197" width="21.36328125" style="182" customWidth="1"/>
    <col min="8198" max="8448" width="8.7265625" style="182"/>
    <col min="8449" max="8449" width="3" style="182" customWidth="1"/>
    <col min="8450" max="8450" width="20.81640625" style="182" customWidth="1"/>
    <col min="8451" max="8451" width="67" style="182" customWidth="1"/>
    <col min="8452" max="8452" width="12.1796875" style="182" customWidth="1"/>
    <col min="8453" max="8453" width="21.36328125" style="182" customWidth="1"/>
    <col min="8454" max="8704" width="8.7265625" style="182"/>
    <col min="8705" max="8705" width="3" style="182" customWidth="1"/>
    <col min="8706" max="8706" width="20.81640625" style="182" customWidth="1"/>
    <col min="8707" max="8707" width="67" style="182" customWidth="1"/>
    <col min="8708" max="8708" width="12.1796875" style="182" customWidth="1"/>
    <col min="8709" max="8709" width="21.36328125" style="182" customWidth="1"/>
    <col min="8710" max="8960" width="8.7265625" style="182"/>
    <col min="8961" max="8961" width="3" style="182" customWidth="1"/>
    <col min="8962" max="8962" width="20.81640625" style="182" customWidth="1"/>
    <col min="8963" max="8963" width="67" style="182" customWidth="1"/>
    <col min="8964" max="8964" width="12.1796875" style="182" customWidth="1"/>
    <col min="8965" max="8965" width="21.36328125" style="182" customWidth="1"/>
    <col min="8966" max="9216" width="8.7265625" style="182"/>
    <col min="9217" max="9217" width="3" style="182" customWidth="1"/>
    <col min="9218" max="9218" width="20.81640625" style="182" customWidth="1"/>
    <col min="9219" max="9219" width="67" style="182" customWidth="1"/>
    <col min="9220" max="9220" width="12.1796875" style="182" customWidth="1"/>
    <col min="9221" max="9221" width="21.36328125" style="182" customWidth="1"/>
    <col min="9222" max="9472" width="8.7265625" style="182"/>
    <col min="9473" max="9473" width="3" style="182" customWidth="1"/>
    <col min="9474" max="9474" width="20.81640625" style="182" customWidth="1"/>
    <col min="9475" max="9475" width="67" style="182" customWidth="1"/>
    <col min="9476" max="9476" width="12.1796875" style="182" customWidth="1"/>
    <col min="9477" max="9477" width="21.36328125" style="182" customWidth="1"/>
    <col min="9478" max="9728" width="8.7265625" style="182"/>
    <col min="9729" max="9729" width="3" style="182" customWidth="1"/>
    <col min="9730" max="9730" width="20.81640625" style="182" customWidth="1"/>
    <col min="9731" max="9731" width="67" style="182" customWidth="1"/>
    <col min="9732" max="9732" width="12.1796875" style="182" customWidth="1"/>
    <col min="9733" max="9733" width="21.36328125" style="182" customWidth="1"/>
    <col min="9734" max="9984" width="8.7265625" style="182"/>
    <col min="9985" max="9985" width="3" style="182" customWidth="1"/>
    <col min="9986" max="9986" width="20.81640625" style="182" customWidth="1"/>
    <col min="9987" max="9987" width="67" style="182" customWidth="1"/>
    <col min="9988" max="9988" width="12.1796875" style="182" customWidth="1"/>
    <col min="9989" max="9989" width="21.36328125" style="182" customWidth="1"/>
    <col min="9990" max="10240" width="8.7265625" style="182"/>
    <col min="10241" max="10241" width="3" style="182" customWidth="1"/>
    <col min="10242" max="10242" width="20.81640625" style="182" customWidth="1"/>
    <col min="10243" max="10243" width="67" style="182" customWidth="1"/>
    <col min="10244" max="10244" width="12.1796875" style="182" customWidth="1"/>
    <col min="10245" max="10245" width="21.36328125" style="182" customWidth="1"/>
    <col min="10246" max="10496" width="8.7265625" style="182"/>
    <col min="10497" max="10497" width="3" style="182" customWidth="1"/>
    <col min="10498" max="10498" width="20.81640625" style="182" customWidth="1"/>
    <col min="10499" max="10499" width="67" style="182" customWidth="1"/>
    <col min="10500" max="10500" width="12.1796875" style="182" customWidth="1"/>
    <col min="10501" max="10501" width="21.36328125" style="182" customWidth="1"/>
    <col min="10502" max="10752" width="8.7265625" style="182"/>
    <col min="10753" max="10753" width="3" style="182" customWidth="1"/>
    <col min="10754" max="10754" width="20.81640625" style="182" customWidth="1"/>
    <col min="10755" max="10755" width="67" style="182" customWidth="1"/>
    <col min="10756" max="10756" width="12.1796875" style="182" customWidth="1"/>
    <col min="10757" max="10757" width="21.36328125" style="182" customWidth="1"/>
    <col min="10758" max="11008" width="8.7265625" style="182"/>
    <col min="11009" max="11009" width="3" style="182" customWidth="1"/>
    <col min="11010" max="11010" width="20.81640625" style="182" customWidth="1"/>
    <col min="11011" max="11011" width="67" style="182" customWidth="1"/>
    <col min="11012" max="11012" width="12.1796875" style="182" customWidth="1"/>
    <col min="11013" max="11013" width="21.36328125" style="182" customWidth="1"/>
    <col min="11014" max="11264" width="8.7265625" style="182"/>
    <col min="11265" max="11265" width="3" style="182" customWidth="1"/>
    <col min="11266" max="11266" width="20.81640625" style="182" customWidth="1"/>
    <col min="11267" max="11267" width="67" style="182" customWidth="1"/>
    <col min="11268" max="11268" width="12.1796875" style="182" customWidth="1"/>
    <col min="11269" max="11269" width="21.36328125" style="182" customWidth="1"/>
    <col min="11270" max="11520" width="8.7265625" style="182"/>
    <col min="11521" max="11521" width="3" style="182" customWidth="1"/>
    <col min="11522" max="11522" width="20.81640625" style="182" customWidth="1"/>
    <col min="11523" max="11523" width="67" style="182" customWidth="1"/>
    <col min="11524" max="11524" width="12.1796875" style="182" customWidth="1"/>
    <col min="11525" max="11525" width="21.36328125" style="182" customWidth="1"/>
    <col min="11526" max="11776" width="8.7265625" style="182"/>
    <col min="11777" max="11777" width="3" style="182" customWidth="1"/>
    <col min="11778" max="11778" width="20.81640625" style="182" customWidth="1"/>
    <col min="11779" max="11779" width="67" style="182" customWidth="1"/>
    <col min="11780" max="11780" width="12.1796875" style="182" customWidth="1"/>
    <col min="11781" max="11781" width="21.36328125" style="182" customWidth="1"/>
    <col min="11782" max="12032" width="8.7265625" style="182"/>
    <col min="12033" max="12033" width="3" style="182" customWidth="1"/>
    <col min="12034" max="12034" width="20.81640625" style="182" customWidth="1"/>
    <col min="12035" max="12035" width="67" style="182" customWidth="1"/>
    <col min="12036" max="12036" width="12.1796875" style="182" customWidth="1"/>
    <col min="12037" max="12037" width="21.36328125" style="182" customWidth="1"/>
    <col min="12038" max="12288" width="8.7265625" style="182"/>
    <col min="12289" max="12289" width="3" style="182" customWidth="1"/>
    <col min="12290" max="12290" width="20.81640625" style="182" customWidth="1"/>
    <col min="12291" max="12291" width="67" style="182" customWidth="1"/>
    <col min="12292" max="12292" width="12.1796875" style="182" customWidth="1"/>
    <col min="12293" max="12293" width="21.36328125" style="182" customWidth="1"/>
    <col min="12294" max="12544" width="8.7265625" style="182"/>
    <col min="12545" max="12545" width="3" style="182" customWidth="1"/>
    <col min="12546" max="12546" width="20.81640625" style="182" customWidth="1"/>
    <col min="12547" max="12547" width="67" style="182" customWidth="1"/>
    <col min="12548" max="12548" width="12.1796875" style="182" customWidth="1"/>
    <col min="12549" max="12549" width="21.36328125" style="182" customWidth="1"/>
    <col min="12550" max="12800" width="8.7265625" style="182"/>
    <col min="12801" max="12801" width="3" style="182" customWidth="1"/>
    <col min="12802" max="12802" width="20.81640625" style="182" customWidth="1"/>
    <col min="12803" max="12803" width="67" style="182" customWidth="1"/>
    <col min="12804" max="12804" width="12.1796875" style="182" customWidth="1"/>
    <col min="12805" max="12805" width="21.36328125" style="182" customWidth="1"/>
    <col min="12806" max="13056" width="8.7265625" style="182"/>
    <col min="13057" max="13057" width="3" style="182" customWidth="1"/>
    <col min="13058" max="13058" width="20.81640625" style="182" customWidth="1"/>
    <col min="13059" max="13059" width="67" style="182" customWidth="1"/>
    <col min="13060" max="13060" width="12.1796875" style="182" customWidth="1"/>
    <col min="13061" max="13061" width="21.36328125" style="182" customWidth="1"/>
    <col min="13062" max="13312" width="8.7265625" style="182"/>
    <col min="13313" max="13313" width="3" style="182" customWidth="1"/>
    <col min="13314" max="13314" width="20.81640625" style="182" customWidth="1"/>
    <col min="13315" max="13315" width="67" style="182" customWidth="1"/>
    <col min="13316" max="13316" width="12.1796875" style="182" customWidth="1"/>
    <col min="13317" max="13317" width="21.36328125" style="182" customWidth="1"/>
    <col min="13318" max="13568" width="8.7265625" style="182"/>
    <col min="13569" max="13569" width="3" style="182" customWidth="1"/>
    <col min="13570" max="13570" width="20.81640625" style="182" customWidth="1"/>
    <col min="13571" max="13571" width="67" style="182" customWidth="1"/>
    <col min="13572" max="13572" width="12.1796875" style="182" customWidth="1"/>
    <col min="13573" max="13573" width="21.36328125" style="182" customWidth="1"/>
    <col min="13574" max="13824" width="8.7265625" style="182"/>
    <col min="13825" max="13825" width="3" style="182" customWidth="1"/>
    <col min="13826" max="13826" width="20.81640625" style="182" customWidth="1"/>
    <col min="13827" max="13827" width="67" style="182" customWidth="1"/>
    <col min="13828" max="13828" width="12.1796875" style="182" customWidth="1"/>
    <col min="13829" max="13829" width="21.36328125" style="182" customWidth="1"/>
    <col min="13830" max="14080" width="8.7265625" style="182"/>
    <col min="14081" max="14081" width="3" style="182" customWidth="1"/>
    <col min="14082" max="14082" width="20.81640625" style="182" customWidth="1"/>
    <col min="14083" max="14083" width="67" style="182" customWidth="1"/>
    <col min="14084" max="14084" width="12.1796875" style="182" customWidth="1"/>
    <col min="14085" max="14085" width="21.36328125" style="182" customWidth="1"/>
    <col min="14086" max="14336" width="8.7265625" style="182"/>
    <col min="14337" max="14337" width="3" style="182" customWidth="1"/>
    <col min="14338" max="14338" width="20.81640625" style="182" customWidth="1"/>
    <col min="14339" max="14339" width="67" style="182" customWidth="1"/>
    <col min="14340" max="14340" width="12.1796875" style="182" customWidth="1"/>
    <col min="14341" max="14341" width="21.36328125" style="182" customWidth="1"/>
    <col min="14342" max="14592" width="8.7265625" style="182"/>
    <col min="14593" max="14593" width="3" style="182" customWidth="1"/>
    <col min="14594" max="14594" width="20.81640625" style="182" customWidth="1"/>
    <col min="14595" max="14595" width="67" style="182" customWidth="1"/>
    <col min="14596" max="14596" width="12.1796875" style="182" customWidth="1"/>
    <col min="14597" max="14597" width="21.36328125" style="182" customWidth="1"/>
    <col min="14598" max="14848" width="8.7265625" style="182"/>
    <col min="14849" max="14849" width="3" style="182" customWidth="1"/>
    <col min="14850" max="14850" width="20.81640625" style="182" customWidth="1"/>
    <col min="14851" max="14851" width="67" style="182" customWidth="1"/>
    <col min="14852" max="14852" width="12.1796875" style="182" customWidth="1"/>
    <col min="14853" max="14853" width="21.36328125" style="182" customWidth="1"/>
    <col min="14854" max="15104" width="8.7265625" style="182"/>
    <col min="15105" max="15105" width="3" style="182" customWidth="1"/>
    <col min="15106" max="15106" width="20.81640625" style="182" customWidth="1"/>
    <col min="15107" max="15107" width="67" style="182" customWidth="1"/>
    <col min="15108" max="15108" width="12.1796875" style="182" customWidth="1"/>
    <col min="15109" max="15109" width="21.36328125" style="182" customWidth="1"/>
    <col min="15110" max="15360" width="8.7265625" style="182"/>
    <col min="15361" max="15361" width="3" style="182" customWidth="1"/>
    <col min="15362" max="15362" width="20.81640625" style="182" customWidth="1"/>
    <col min="15363" max="15363" width="67" style="182" customWidth="1"/>
    <col min="15364" max="15364" width="12.1796875" style="182" customWidth="1"/>
    <col min="15365" max="15365" width="21.36328125" style="182" customWidth="1"/>
    <col min="15366" max="15616" width="8.7265625" style="182"/>
    <col min="15617" max="15617" width="3" style="182" customWidth="1"/>
    <col min="15618" max="15618" width="20.81640625" style="182" customWidth="1"/>
    <col min="15619" max="15619" width="67" style="182" customWidth="1"/>
    <col min="15620" max="15620" width="12.1796875" style="182" customWidth="1"/>
    <col min="15621" max="15621" width="21.36328125" style="182" customWidth="1"/>
    <col min="15622" max="15872" width="8.7265625" style="182"/>
    <col min="15873" max="15873" width="3" style="182" customWidth="1"/>
    <col min="15874" max="15874" width="20.81640625" style="182" customWidth="1"/>
    <col min="15875" max="15875" width="67" style="182" customWidth="1"/>
    <col min="15876" max="15876" width="12.1796875" style="182" customWidth="1"/>
    <col min="15877" max="15877" width="21.36328125" style="182" customWidth="1"/>
    <col min="15878" max="16128" width="8.7265625" style="182"/>
    <col min="16129" max="16129" width="3" style="182" customWidth="1"/>
    <col min="16130" max="16130" width="20.81640625" style="182" customWidth="1"/>
    <col min="16131" max="16131" width="67" style="182" customWidth="1"/>
    <col min="16132" max="16132" width="12.1796875" style="182" customWidth="1"/>
    <col min="16133" max="16133" width="21.36328125" style="182" customWidth="1"/>
    <col min="16134" max="16384" width="8.7265625" style="182"/>
  </cols>
  <sheetData>
    <row r="3" spans="1:5" ht="13" thickBot="1" x14ac:dyDescent="0.3"/>
    <row r="4" spans="1:5" ht="41" x14ac:dyDescent="0.25">
      <c r="A4" s="190" t="s">
        <v>325</v>
      </c>
      <c r="B4" s="191" t="s">
        <v>326</v>
      </c>
      <c r="C4" s="191" t="s">
        <v>327</v>
      </c>
      <c r="D4" s="191" t="s">
        <v>328</v>
      </c>
      <c r="E4" s="192" t="s">
        <v>329</v>
      </c>
    </row>
    <row r="5" spans="1:5" ht="38" x14ac:dyDescent="0.25">
      <c r="A5" s="193">
        <v>1</v>
      </c>
      <c r="B5" s="194" t="s">
        <v>1</v>
      </c>
      <c r="C5" s="195" t="s">
        <v>356</v>
      </c>
      <c r="D5" s="194" t="s">
        <v>330</v>
      </c>
      <c r="E5" s="186" t="s">
        <v>331</v>
      </c>
    </row>
    <row r="6" spans="1:5" ht="38" x14ac:dyDescent="0.25">
      <c r="A6" s="193">
        <v>2</v>
      </c>
      <c r="B6" s="194" t="s">
        <v>37</v>
      </c>
      <c r="C6" s="195" t="s">
        <v>332</v>
      </c>
      <c r="D6" s="194" t="s">
        <v>0</v>
      </c>
      <c r="E6" s="186" t="s">
        <v>331</v>
      </c>
    </row>
    <row r="7" spans="1:5" ht="19" x14ac:dyDescent="0.25">
      <c r="A7" s="193">
        <v>3</v>
      </c>
      <c r="B7" s="194" t="s">
        <v>357</v>
      </c>
      <c r="C7" s="195" t="s">
        <v>358</v>
      </c>
      <c r="D7" s="194" t="s">
        <v>0</v>
      </c>
      <c r="E7" s="186" t="s">
        <v>331</v>
      </c>
    </row>
    <row r="8" spans="1:5" ht="19.5" thickBot="1" x14ac:dyDescent="0.3">
      <c r="A8" s="196">
        <v>4</v>
      </c>
      <c r="B8" s="197" t="s">
        <v>359</v>
      </c>
      <c r="C8" s="198" t="s">
        <v>360</v>
      </c>
      <c r="D8" s="197" t="s">
        <v>0</v>
      </c>
      <c r="E8" s="199" t="s">
        <v>331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74711-5278-4B35-B23C-DD3A184F8246}">
  <dimension ref="B2:H19"/>
  <sheetViews>
    <sheetView showGridLines="0" rightToLeft="1" zoomScale="90" zoomScaleNormal="90" workbookViewId="0"/>
  </sheetViews>
  <sheetFormatPr defaultRowHeight="12.5" x14ac:dyDescent="0.25"/>
  <cols>
    <col min="1" max="1" width="8.7265625" style="182"/>
    <col min="2" max="2" width="11.54296875" style="182" customWidth="1"/>
    <col min="3" max="3" width="139.90625" style="182" customWidth="1"/>
    <col min="4" max="4" width="20.90625" style="182" bestFit="1" customWidth="1"/>
    <col min="5" max="257" width="8.7265625" style="182"/>
    <col min="258" max="258" width="11.54296875" style="182" customWidth="1"/>
    <col min="259" max="259" width="139.90625" style="182" customWidth="1"/>
    <col min="260" max="260" width="20.90625" style="182" bestFit="1" customWidth="1"/>
    <col min="261" max="513" width="8.7265625" style="182"/>
    <col min="514" max="514" width="11.54296875" style="182" customWidth="1"/>
    <col min="515" max="515" width="139.90625" style="182" customWidth="1"/>
    <col min="516" max="516" width="20.90625" style="182" bestFit="1" customWidth="1"/>
    <col min="517" max="769" width="8.7265625" style="182"/>
    <col min="770" max="770" width="11.54296875" style="182" customWidth="1"/>
    <col min="771" max="771" width="139.90625" style="182" customWidth="1"/>
    <col min="772" max="772" width="20.90625" style="182" bestFit="1" customWidth="1"/>
    <col min="773" max="1025" width="8.7265625" style="182"/>
    <col min="1026" max="1026" width="11.54296875" style="182" customWidth="1"/>
    <col min="1027" max="1027" width="139.90625" style="182" customWidth="1"/>
    <col min="1028" max="1028" width="20.90625" style="182" bestFit="1" customWidth="1"/>
    <col min="1029" max="1281" width="8.7265625" style="182"/>
    <col min="1282" max="1282" width="11.54296875" style="182" customWidth="1"/>
    <col min="1283" max="1283" width="139.90625" style="182" customWidth="1"/>
    <col min="1284" max="1284" width="20.90625" style="182" bestFit="1" customWidth="1"/>
    <col min="1285" max="1537" width="8.7265625" style="182"/>
    <col min="1538" max="1538" width="11.54296875" style="182" customWidth="1"/>
    <col min="1539" max="1539" width="139.90625" style="182" customWidth="1"/>
    <col min="1540" max="1540" width="20.90625" style="182" bestFit="1" customWidth="1"/>
    <col min="1541" max="1793" width="8.7265625" style="182"/>
    <col min="1794" max="1794" width="11.54296875" style="182" customWidth="1"/>
    <col min="1795" max="1795" width="139.90625" style="182" customWidth="1"/>
    <col min="1796" max="1796" width="20.90625" style="182" bestFit="1" customWidth="1"/>
    <col min="1797" max="2049" width="8.7265625" style="182"/>
    <col min="2050" max="2050" width="11.54296875" style="182" customWidth="1"/>
    <col min="2051" max="2051" width="139.90625" style="182" customWidth="1"/>
    <col min="2052" max="2052" width="20.90625" style="182" bestFit="1" customWidth="1"/>
    <col min="2053" max="2305" width="8.7265625" style="182"/>
    <col min="2306" max="2306" width="11.54296875" style="182" customWidth="1"/>
    <col min="2307" max="2307" width="139.90625" style="182" customWidth="1"/>
    <col min="2308" max="2308" width="20.90625" style="182" bestFit="1" customWidth="1"/>
    <col min="2309" max="2561" width="8.7265625" style="182"/>
    <col min="2562" max="2562" width="11.54296875" style="182" customWidth="1"/>
    <col min="2563" max="2563" width="139.90625" style="182" customWidth="1"/>
    <col min="2564" max="2564" width="20.90625" style="182" bestFit="1" customWidth="1"/>
    <col min="2565" max="2817" width="8.7265625" style="182"/>
    <col min="2818" max="2818" width="11.54296875" style="182" customWidth="1"/>
    <col min="2819" max="2819" width="139.90625" style="182" customWidth="1"/>
    <col min="2820" max="2820" width="20.90625" style="182" bestFit="1" customWidth="1"/>
    <col min="2821" max="3073" width="8.7265625" style="182"/>
    <col min="3074" max="3074" width="11.54296875" style="182" customWidth="1"/>
    <col min="3075" max="3075" width="139.90625" style="182" customWidth="1"/>
    <col min="3076" max="3076" width="20.90625" style="182" bestFit="1" customWidth="1"/>
    <col min="3077" max="3329" width="8.7265625" style="182"/>
    <col min="3330" max="3330" width="11.54296875" style="182" customWidth="1"/>
    <col min="3331" max="3331" width="139.90625" style="182" customWidth="1"/>
    <col min="3332" max="3332" width="20.90625" style="182" bestFit="1" customWidth="1"/>
    <col min="3333" max="3585" width="8.7265625" style="182"/>
    <col min="3586" max="3586" width="11.54296875" style="182" customWidth="1"/>
    <col min="3587" max="3587" width="139.90625" style="182" customWidth="1"/>
    <col min="3588" max="3588" width="20.90625" style="182" bestFit="1" customWidth="1"/>
    <col min="3589" max="3841" width="8.7265625" style="182"/>
    <col min="3842" max="3842" width="11.54296875" style="182" customWidth="1"/>
    <col min="3843" max="3843" width="139.90625" style="182" customWidth="1"/>
    <col min="3844" max="3844" width="20.90625" style="182" bestFit="1" customWidth="1"/>
    <col min="3845" max="4097" width="8.7265625" style="182"/>
    <col min="4098" max="4098" width="11.54296875" style="182" customWidth="1"/>
    <col min="4099" max="4099" width="139.90625" style="182" customWidth="1"/>
    <col min="4100" max="4100" width="20.90625" style="182" bestFit="1" customWidth="1"/>
    <col min="4101" max="4353" width="8.7265625" style="182"/>
    <col min="4354" max="4354" width="11.54296875" style="182" customWidth="1"/>
    <col min="4355" max="4355" width="139.90625" style="182" customWidth="1"/>
    <col min="4356" max="4356" width="20.90625" style="182" bestFit="1" customWidth="1"/>
    <col min="4357" max="4609" width="8.7265625" style="182"/>
    <col min="4610" max="4610" width="11.54296875" style="182" customWidth="1"/>
    <col min="4611" max="4611" width="139.90625" style="182" customWidth="1"/>
    <col min="4612" max="4612" width="20.90625" style="182" bestFit="1" customWidth="1"/>
    <col min="4613" max="4865" width="8.7265625" style="182"/>
    <col min="4866" max="4866" width="11.54296875" style="182" customWidth="1"/>
    <col min="4867" max="4867" width="139.90625" style="182" customWidth="1"/>
    <col min="4868" max="4868" width="20.90625" style="182" bestFit="1" customWidth="1"/>
    <col min="4869" max="5121" width="8.7265625" style="182"/>
    <col min="5122" max="5122" width="11.54296875" style="182" customWidth="1"/>
    <col min="5123" max="5123" width="139.90625" style="182" customWidth="1"/>
    <col min="5124" max="5124" width="20.90625" style="182" bestFit="1" customWidth="1"/>
    <col min="5125" max="5377" width="8.7265625" style="182"/>
    <col min="5378" max="5378" width="11.54296875" style="182" customWidth="1"/>
    <col min="5379" max="5379" width="139.90625" style="182" customWidth="1"/>
    <col min="5380" max="5380" width="20.90625" style="182" bestFit="1" customWidth="1"/>
    <col min="5381" max="5633" width="8.7265625" style="182"/>
    <col min="5634" max="5634" width="11.54296875" style="182" customWidth="1"/>
    <col min="5635" max="5635" width="139.90625" style="182" customWidth="1"/>
    <col min="5636" max="5636" width="20.90625" style="182" bestFit="1" customWidth="1"/>
    <col min="5637" max="5889" width="8.7265625" style="182"/>
    <col min="5890" max="5890" width="11.54296875" style="182" customWidth="1"/>
    <col min="5891" max="5891" width="139.90625" style="182" customWidth="1"/>
    <col min="5892" max="5892" width="20.90625" style="182" bestFit="1" customWidth="1"/>
    <col min="5893" max="6145" width="8.7265625" style="182"/>
    <col min="6146" max="6146" width="11.54296875" style="182" customWidth="1"/>
    <col min="6147" max="6147" width="139.90625" style="182" customWidth="1"/>
    <col min="6148" max="6148" width="20.90625" style="182" bestFit="1" customWidth="1"/>
    <col min="6149" max="6401" width="8.7265625" style="182"/>
    <col min="6402" max="6402" width="11.54296875" style="182" customWidth="1"/>
    <col min="6403" max="6403" width="139.90625" style="182" customWidth="1"/>
    <col min="6404" max="6404" width="20.90625" style="182" bestFit="1" customWidth="1"/>
    <col min="6405" max="6657" width="8.7265625" style="182"/>
    <col min="6658" max="6658" width="11.54296875" style="182" customWidth="1"/>
    <col min="6659" max="6659" width="139.90625" style="182" customWidth="1"/>
    <col min="6660" max="6660" width="20.90625" style="182" bestFit="1" customWidth="1"/>
    <col min="6661" max="6913" width="8.7265625" style="182"/>
    <col min="6914" max="6914" width="11.54296875" style="182" customWidth="1"/>
    <col min="6915" max="6915" width="139.90625" style="182" customWidth="1"/>
    <col min="6916" max="6916" width="20.90625" style="182" bestFit="1" customWidth="1"/>
    <col min="6917" max="7169" width="8.7265625" style="182"/>
    <col min="7170" max="7170" width="11.54296875" style="182" customWidth="1"/>
    <col min="7171" max="7171" width="139.90625" style="182" customWidth="1"/>
    <col min="7172" max="7172" width="20.90625" style="182" bestFit="1" customWidth="1"/>
    <col min="7173" max="7425" width="8.7265625" style="182"/>
    <col min="7426" max="7426" width="11.54296875" style="182" customWidth="1"/>
    <col min="7427" max="7427" width="139.90625" style="182" customWidth="1"/>
    <col min="7428" max="7428" width="20.90625" style="182" bestFit="1" customWidth="1"/>
    <col min="7429" max="7681" width="8.7265625" style="182"/>
    <col min="7682" max="7682" width="11.54296875" style="182" customWidth="1"/>
    <col min="7683" max="7683" width="139.90625" style="182" customWidth="1"/>
    <col min="7684" max="7684" width="20.90625" style="182" bestFit="1" customWidth="1"/>
    <col min="7685" max="7937" width="8.7265625" style="182"/>
    <col min="7938" max="7938" width="11.54296875" style="182" customWidth="1"/>
    <col min="7939" max="7939" width="139.90625" style="182" customWidth="1"/>
    <col min="7940" max="7940" width="20.90625" style="182" bestFit="1" customWidth="1"/>
    <col min="7941" max="8193" width="8.7265625" style="182"/>
    <col min="8194" max="8194" width="11.54296875" style="182" customWidth="1"/>
    <col min="8195" max="8195" width="139.90625" style="182" customWidth="1"/>
    <col min="8196" max="8196" width="20.90625" style="182" bestFit="1" customWidth="1"/>
    <col min="8197" max="8449" width="8.7265625" style="182"/>
    <col min="8450" max="8450" width="11.54296875" style="182" customWidth="1"/>
    <col min="8451" max="8451" width="139.90625" style="182" customWidth="1"/>
    <col min="8452" max="8452" width="20.90625" style="182" bestFit="1" customWidth="1"/>
    <col min="8453" max="8705" width="8.7265625" style="182"/>
    <col min="8706" max="8706" width="11.54296875" style="182" customWidth="1"/>
    <col min="8707" max="8707" width="139.90625" style="182" customWidth="1"/>
    <col min="8708" max="8708" width="20.90625" style="182" bestFit="1" customWidth="1"/>
    <col min="8709" max="8961" width="8.7265625" style="182"/>
    <col min="8962" max="8962" width="11.54296875" style="182" customWidth="1"/>
    <col min="8963" max="8963" width="139.90625" style="182" customWidth="1"/>
    <col min="8964" max="8964" width="20.90625" style="182" bestFit="1" customWidth="1"/>
    <col min="8965" max="9217" width="8.7265625" style="182"/>
    <col min="9218" max="9218" width="11.54296875" style="182" customWidth="1"/>
    <col min="9219" max="9219" width="139.90625" style="182" customWidth="1"/>
    <col min="9220" max="9220" width="20.90625" style="182" bestFit="1" customWidth="1"/>
    <col min="9221" max="9473" width="8.7265625" style="182"/>
    <col min="9474" max="9474" width="11.54296875" style="182" customWidth="1"/>
    <col min="9475" max="9475" width="139.90625" style="182" customWidth="1"/>
    <col min="9476" max="9476" width="20.90625" style="182" bestFit="1" customWidth="1"/>
    <col min="9477" max="9729" width="8.7265625" style="182"/>
    <col min="9730" max="9730" width="11.54296875" style="182" customWidth="1"/>
    <col min="9731" max="9731" width="139.90625" style="182" customWidth="1"/>
    <col min="9732" max="9732" width="20.90625" style="182" bestFit="1" customWidth="1"/>
    <col min="9733" max="9985" width="8.7265625" style="182"/>
    <col min="9986" max="9986" width="11.54296875" style="182" customWidth="1"/>
    <col min="9987" max="9987" width="139.90625" style="182" customWidth="1"/>
    <col min="9988" max="9988" width="20.90625" style="182" bestFit="1" customWidth="1"/>
    <col min="9989" max="10241" width="8.7265625" style="182"/>
    <col min="10242" max="10242" width="11.54296875" style="182" customWidth="1"/>
    <col min="10243" max="10243" width="139.90625" style="182" customWidth="1"/>
    <col min="10244" max="10244" width="20.90625" style="182" bestFit="1" customWidth="1"/>
    <col min="10245" max="10497" width="8.7265625" style="182"/>
    <col min="10498" max="10498" width="11.54296875" style="182" customWidth="1"/>
    <col min="10499" max="10499" width="139.90625" style="182" customWidth="1"/>
    <col min="10500" max="10500" width="20.90625" style="182" bestFit="1" customWidth="1"/>
    <col min="10501" max="10753" width="8.7265625" style="182"/>
    <col min="10754" max="10754" width="11.54296875" style="182" customWidth="1"/>
    <col min="10755" max="10755" width="139.90625" style="182" customWidth="1"/>
    <col min="10756" max="10756" width="20.90625" style="182" bestFit="1" customWidth="1"/>
    <col min="10757" max="11009" width="8.7265625" style="182"/>
    <col min="11010" max="11010" width="11.54296875" style="182" customWidth="1"/>
    <col min="11011" max="11011" width="139.90625" style="182" customWidth="1"/>
    <col min="11012" max="11012" width="20.90625" style="182" bestFit="1" customWidth="1"/>
    <col min="11013" max="11265" width="8.7265625" style="182"/>
    <col min="11266" max="11266" width="11.54296875" style="182" customWidth="1"/>
    <col min="11267" max="11267" width="139.90625" style="182" customWidth="1"/>
    <col min="11268" max="11268" width="20.90625" style="182" bestFit="1" customWidth="1"/>
    <col min="11269" max="11521" width="8.7265625" style="182"/>
    <col min="11522" max="11522" width="11.54296875" style="182" customWidth="1"/>
    <col min="11523" max="11523" width="139.90625" style="182" customWidth="1"/>
    <col min="11524" max="11524" width="20.90625" style="182" bestFit="1" customWidth="1"/>
    <col min="11525" max="11777" width="8.7265625" style="182"/>
    <col min="11778" max="11778" width="11.54296875" style="182" customWidth="1"/>
    <col min="11779" max="11779" width="139.90625" style="182" customWidth="1"/>
    <col min="11780" max="11780" width="20.90625" style="182" bestFit="1" customWidth="1"/>
    <col min="11781" max="12033" width="8.7265625" style="182"/>
    <col min="12034" max="12034" width="11.54296875" style="182" customWidth="1"/>
    <col min="12035" max="12035" width="139.90625" style="182" customWidth="1"/>
    <col min="12036" max="12036" width="20.90625" style="182" bestFit="1" customWidth="1"/>
    <col min="12037" max="12289" width="8.7265625" style="182"/>
    <col min="12290" max="12290" width="11.54296875" style="182" customWidth="1"/>
    <col min="12291" max="12291" width="139.90625" style="182" customWidth="1"/>
    <col min="12292" max="12292" width="20.90625" style="182" bestFit="1" customWidth="1"/>
    <col min="12293" max="12545" width="8.7265625" style="182"/>
    <col min="12546" max="12546" width="11.54296875" style="182" customWidth="1"/>
    <col min="12547" max="12547" width="139.90625" style="182" customWidth="1"/>
    <col min="12548" max="12548" width="20.90625" style="182" bestFit="1" customWidth="1"/>
    <col min="12549" max="12801" width="8.7265625" style="182"/>
    <col min="12802" max="12802" width="11.54296875" style="182" customWidth="1"/>
    <col min="12803" max="12803" width="139.90625" style="182" customWidth="1"/>
    <col min="12804" max="12804" width="20.90625" style="182" bestFit="1" customWidth="1"/>
    <col min="12805" max="13057" width="8.7265625" style="182"/>
    <col min="13058" max="13058" width="11.54296875" style="182" customWidth="1"/>
    <col min="13059" max="13059" width="139.90625" style="182" customWidth="1"/>
    <col min="13060" max="13060" width="20.90625" style="182" bestFit="1" customWidth="1"/>
    <col min="13061" max="13313" width="8.7265625" style="182"/>
    <col min="13314" max="13314" width="11.54296875" style="182" customWidth="1"/>
    <col min="13315" max="13315" width="139.90625" style="182" customWidth="1"/>
    <col min="13316" max="13316" width="20.90625" style="182" bestFit="1" customWidth="1"/>
    <col min="13317" max="13569" width="8.7265625" style="182"/>
    <col min="13570" max="13570" width="11.54296875" style="182" customWidth="1"/>
    <col min="13571" max="13571" width="139.90625" style="182" customWidth="1"/>
    <col min="13572" max="13572" width="20.90625" style="182" bestFit="1" customWidth="1"/>
    <col min="13573" max="13825" width="8.7265625" style="182"/>
    <col min="13826" max="13826" width="11.54296875" style="182" customWidth="1"/>
    <col min="13827" max="13827" width="139.90625" style="182" customWidth="1"/>
    <col min="13828" max="13828" width="20.90625" style="182" bestFit="1" customWidth="1"/>
    <col min="13829" max="14081" width="8.7265625" style="182"/>
    <col min="14082" max="14082" width="11.54296875" style="182" customWidth="1"/>
    <col min="14083" max="14083" width="139.90625" style="182" customWidth="1"/>
    <col min="14084" max="14084" width="20.90625" style="182" bestFit="1" customWidth="1"/>
    <col min="14085" max="14337" width="8.7265625" style="182"/>
    <col min="14338" max="14338" width="11.54296875" style="182" customWidth="1"/>
    <col min="14339" max="14339" width="139.90625" style="182" customWidth="1"/>
    <col min="14340" max="14340" width="20.90625" style="182" bestFit="1" customWidth="1"/>
    <col min="14341" max="14593" width="8.7265625" style="182"/>
    <col min="14594" max="14594" width="11.54296875" style="182" customWidth="1"/>
    <col min="14595" max="14595" width="139.90625" style="182" customWidth="1"/>
    <col min="14596" max="14596" width="20.90625" style="182" bestFit="1" customWidth="1"/>
    <col min="14597" max="14849" width="8.7265625" style="182"/>
    <col min="14850" max="14850" width="11.54296875" style="182" customWidth="1"/>
    <col min="14851" max="14851" width="139.90625" style="182" customWidth="1"/>
    <col min="14852" max="14852" width="20.90625" style="182" bestFit="1" customWidth="1"/>
    <col min="14853" max="15105" width="8.7265625" style="182"/>
    <col min="15106" max="15106" width="11.54296875" style="182" customWidth="1"/>
    <col min="15107" max="15107" width="139.90625" style="182" customWidth="1"/>
    <col min="15108" max="15108" width="20.90625" style="182" bestFit="1" customWidth="1"/>
    <col min="15109" max="15361" width="8.7265625" style="182"/>
    <col min="15362" max="15362" width="11.54296875" style="182" customWidth="1"/>
    <col min="15363" max="15363" width="139.90625" style="182" customWidth="1"/>
    <col min="15364" max="15364" width="20.90625" style="182" bestFit="1" customWidth="1"/>
    <col min="15365" max="15617" width="8.7265625" style="182"/>
    <col min="15618" max="15618" width="11.54296875" style="182" customWidth="1"/>
    <col min="15619" max="15619" width="139.90625" style="182" customWidth="1"/>
    <col min="15620" max="15620" width="20.90625" style="182" bestFit="1" customWidth="1"/>
    <col min="15621" max="15873" width="8.7265625" style="182"/>
    <col min="15874" max="15874" width="11.54296875" style="182" customWidth="1"/>
    <col min="15875" max="15875" width="139.90625" style="182" customWidth="1"/>
    <col min="15876" max="15876" width="20.90625" style="182" bestFit="1" customWidth="1"/>
    <col min="15877" max="16129" width="8.7265625" style="182"/>
    <col min="16130" max="16130" width="11.54296875" style="182" customWidth="1"/>
    <col min="16131" max="16131" width="139.90625" style="182" customWidth="1"/>
    <col min="16132" max="16132" width="20.90625" style="182" bestFit="1" customWidth="1"/>
    <col min="16133" max="16384" width="8.7265625" style="182"/>
  </cols>
  <sheetData>
    <row r="2" spans="2:8" ht="13" thickBot="1" x14ac:dyDescent="0.3"/>
    <row r="3" spans="2:8" ht="20.5" x14ac:dyDescent="0.25">
      <c r="B3" s="200" t="s">
        <v>333</v>
      </c>
      <c r="C3" s="201" t="s">
        <v>334</v>
      </c>
      <c r="D3" s="202" t="s">
        <v>335</v>
      </c>
    </row>
    <row r="4" spans="2:8" ht="19" x14ac:dyDescent="0.25">
      <c r="B4" s="203">
        <v>1</v>
      </c>
      <c r="C4" s="204" t="s">
        <v>250</v>
      </c>
      <c r="D4" s="205" t="s">
        <v>336</v>
      </c>
      <c r="E4" s="204"/>
      <c r="G4" s="206"/>
      <c r="H4" s="206"/>
    </row>
    <row r="5" spans="2:8" ht="19" x14ac:dyDescent="0.25">
      <c r="B5" s="203">
        <v>2</v>
      </c>
      <c r="C5" s="207" t="s">
        <v>345</v>
      </c>
      <c r="D5" s="205" t="s">
        <v>336</v>
      </c>
    </row>
    <row r="6" spans="2:8" ht="19" x14ac:dyDescent="0.25">
      <c r="B6" s="203">
        <v>2.1</v>
      </c>
      <c r="C6" s="207" t="s">
        <v>346</v>
      </c>
      <c r="D6" s="205" t="s">
        <v>336</v>
      </c>
    </row>
    <row r="7" spans="2:8" ht="19" x14ac:dyDescent="0.25">
      <c r="B7" s="203">
        <v>2.2000000000000002</v>
      </c>
      <c r="C7" s="208" t="s">
        <v>347</v>
      </c>
      <c r="D7" s="205" t="s">
        <v>336</v>
      </c>
    </row>
    <row r="8" spans="2:8" ht="19" x14ac:dyDescent="0.25">
      <c r="B8" s="203">
        <v>3</v>
      </c>
      <c r="C8" s="208" t="s">
        <v>348</v>
      </c>
      <c r="D8" s="205" t="s">
        <v>336</v>
      </c>
    </row>
    <row r="9" spans="2:8" ht="19" x14ac:dyDescent="0.25">
      <c r="B9" s="203">
        <v>3.1</v>
      </c>
      <c r="C9" s="208" t="s">
        <v>349</v>
      </c>
      <c r="D9" s="205" t="s">
        <v>336</v>
      </c>
    </row>
    <row r="10" spans="2:8" ht="19" x14ac:dyDescent="0.25">
      <c r="B10" s="203">
        <v>4</v>
      </c>
      <c r="C10" s="208" t="s">
        <v>350</v>
      </c>
      <c r="D10" s="205" t="s">
        <v>336</v>
      </c>
    </row>
    <row r="11" spans="2:8" ht="19" x14ac:dyDescent="0.25">
      <c r="B11" s="203">
        <v>4.0999999999999996</v>
      </c>
      <c r="C11" s="208" t="s">
        <v>351</v>
      </c>
      <c r="D11" s="205" t="s">
        <v>336</v>
      </c>
    </row>
    <row r="12" spans="2:8" ht="19" hidden="1" x14ac:dyDescent="0.25">
      <c r="B12" s="203">
        <v>4.2</v>
      </c>
      <c r="C12" s="208" t="s">
        <v>337</v>
      </c>
      <c r="D12" s="205" t="s">
        <v>336</v>
      </c>
    </row>
    <row r="13" spans="2:8" ht="19" hidden="1" x14ac:dyDescent="0.25">
      <c r="B13" s="203">
        <v>4.3</v>
      </c>
      <c r="C13" s="208" t="s">
        <v>338</v>
      </c>
      <c r="D13" s="205" t="s">
        <v>336</v>
      </c>
    </row>
    <row r="14" spans="2:8" ht="19" hidden="1" x14ac:dyDescent="0.25">
      <c r="B14" s="203">
        <v>4.4000000000000004</v>
      </c>
      <c r="C14" s="208" t="s">
        <v>339</v>
      </c>
      <c r="D14" s="205" t="s">
        <v>336</v>
      </c>
    </row>
    <row r="15" spans="2:8" ht="19" hidden="1" x14ac:dyDescent="0.25">
      <c r="B15" s="203">
        <v>4.5</v>
      </c>
      <c r="C15" s="208" t="s">
        <v>340</v>
      </c>
      <c r="D15" s="205" t="s">
        <v>336</v>
      </c>
    </row>
    <row r="16" spans="2:8" ht="19" hidden="1" x14ac:dyDescent="0.25">
      <c r="B16" s="209">
        <v>5</v>
      </c>
      <c r="C16" s="210" t="s">
        <v>341</v>
      </c>
      <c r="D16" s="205" t="s">
        <v>336</v>
      </c>
    </row>
    <row r="17" spans="2:4" ht="19" hidden="1" x14ac:dyDescent="0.25">
      <c r="B17" s="203">
        <v>5.0999999999999996</v>
      </c>
      <c r="C17" s="210" t="s">
        <v>342</v>
      </c>
      <c r="D17" s="205" t="s">
        <v>336</v>
      </c>
    </row>
    <row r="18" spans="2:4" ht="19.5" hidden="1" thickBot="1" x14ac:dyDescent="0.3">
      <c r="B18" s="211">
        <v>5.2</v>
      </c>
      <c r="C18" s="212" t="s">
        <v>343</v>
      </c>
      <c r="D18" s="205" t="s">
        <v>336</v>
      </c>
    </row>
    <row r="19" spans="2:4" hidden="1" x14ac:dyDescent="0.25"/>
  </sheetData>
  <hyperlinks>
    <hyperlink ref="D5" location="'2'!A1" display="اضغط هنا للإنتقال للجدول" xr:uid="{C2DEC156-80A1-42B9-9089-98EB8EF8C41A}"/>
    <hyperlink ref="D6" location="'1-2'!Print_Area" display="اضغط هنا للإنتقال للجدول" xr:uid="{C7ECF9F2-BE92-4B26-97F7-848517230A74}"/>
    <hyperlink ref="D4" location="'1'!A1" display="اضغط هنا للإنتقال للجدول" xr:uid="{A491A67B-ADD0-4943-ADF7-8E895734FCC1}"/>
    <hyperlink ref="D7:D18" location="'2-1'!A1" display="اضغط هنا للإنتقال للجدول" xr:uid="{E5771898-1021-41D1-A643-1D22B6FEB4EE}"/>
    <hyperlink ref="D7" location="'2-2'!A1" display="اضغط هنا للإنتقال للجدول" xr:uid="{C665255E-ACEA-4258-8C7F-4A2AD7D86011}"/>
    <hyperlink ref="D8" location="'3'!A1" display="اضغط هنا للإنتقال للجدول" xr:uid="{7C079532-6143-405D-B61C-B264C55DC9F2}"/>
    <hyperlink ref="D9" location="'1-3'!A1" display="اضغط هنا للإنتقال للجدول" xr:uid="{5C5D63F5-3480-4D97-9FEF-29FFB875F6EA}"/>
    <hyperlink ref="D10" location="'4'!A1" display="اضغط هنا للإنتقال للجدول" xr:uid="{FCEC09F3-877D-40E9-A872-D935A69B6639}"/>
    <hyperlink ref="D11" location="'1-4'!A1" display="اضغط هنا للإنتقال للجدول" xr:uid="{7200FD9D-48C7-4E4B-AEB9-4F251E373AF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M75"/>
  <sheetViews>
    <sheetView showGridLines="0" rightToLeft="1" zoomScale="90" zoomScaleNormal="90" zoomScaleSheetLayoutView="70" workbookViewId="0">
      <selection activeCell="H4" sqref="H4:I4"/>
    </sheetView>
  </sheetViews>
  <sheetFormatPr defaultColWidth="9.1796875" defaultRowHeight="15" x14ac:dyDescent="0.4"/>
  <cols>
    <col min="1" max="1" width="9.1796875" style="42"/>
    <col min="2" max="2" width="7.81640625" style="42" customWidth="1"/>
    <col min="3" max="3" width="54.7265625" style="45" customWidth="1"/>
    <col min="4" max="4" width="24.1796875" style="45" customWidth="1"/>
    <col min="5" max="5" width="14" style="42" customWidth="1"/>
    <col min="6" max="6" width="14.81640625" style="42" customWidth="1"/>
    <col min="7" max="7" width="9.1796875" style="42"/>
    <col min="8" max="8" width="18.6328125" style="42" customWidth="1"/>
    <col min="9" max="9" width="10.08984375" style="42" customWidth="1"/>
    <col min="10" max="16384" width="9.1796875" style="42"/>
  </cols>
  <sheetData>
    <row r="1" spans="2:9" s="38" customFormat="1" ht="20.5" x14ac:dyDescent="0.25">
      <c r="B1" s="47" t="s">
        <v>36</v>
      </c>
      <c r="C1" s="39"/>
      <c r="D1" s="39"/>
      <c r="E1" s="39"/>
      <c r="F1" s="39"/>
    </row>
    <row r="2" spans="2:9" s="40" customFormat="1" ht="26.25" customHeight="1" x14ac:dyDescent="0.25">
      <c r="B2" s="242" t="s">
        <v>250</v>
      </c>
      <c r="C2" s="242"/>
      <c r="D2" s="242"/>
      <c r="E2" s="242"/>
      <c r="F2" s="242"/>
    </row>
    <row r="3" spans="2:9" s="38" customFormat="1" ht="20.25" customHeight="1" thickBot="1" x14ac:dyDescent="0.3">
      <c r="B3" s="243" t="s">
        <v>86</v>
      </c>
      <c r="C3" s="243"/>
      <c r="D3" s="243"/>
      <c r="E3" s="243"/>
      <c r="F3" s="243"/>
    </row>
    <row r="4" spans="2:9" s="38" customFormat="1" ht="35" customHeight="1" x14ac:dyDescent="0.95">
      <c r="B4" s="246" t="s">
        <v>66</v>
      </c>
      <c r="C4" s="247"/>
      <c r="D4" s="247"/>
      <c r="E4" s="244" t="s">
        <v>37</v>
      </c>
      <c r="F4" s="245"/>
      <c r="H4" s="237" t="s">
        <v>352</v>
      </c>
      <c r="I4" s="237"/>
    </row>
    <row r="5" spans="2:9" s="38" customFormat="1" ht="35" customHeight="1" x14ac:dyDescent="0.25">
      <c r="B5" s="48" t="s">
        <v>38</v>
      </c>
      <c r="C5" s="221" t="s">
        <v>270</v>
      </c>
      <c r="D5" s="226"/>
      <c r="E5" s="49"/>
      <c r="F5" s="50"/>
    </row>
    <row r="6" spans="2:9" s="38" customFormat="1" ht="35" customHeight="1" x14ac:dyDescent="0.25">
      <c r="B6" s="51"/>
      <c r="C6" s="217" t="s">
        <v>183</v>
      </c>
      <c r="D6" s="218"/>
      <c r="E6" s="68">
        <v>5752</v>
      </c>
      <c r="F6" s="67"/>
    </row>
    <row r="7" spans="2:9" s="38" customFormat="1" ht="35" customHeight="1" x14ac:dyDescent="0.25">
      <c r="B7" s="51"/>
      <c r="C7" s="217" t="s">
        <v>218</v>
      </c>
      <c r="D7" s="218"/>
      <c r="E7" s="68">
        <v>1961</v>
      </c>
      <c r="F7" s="53"/>
    </row>
    <row r="8" spans="2:9" s="38" customFormat="1" ht="35" customHeight="1" x14ac:dyDescent="0.25">
      <c r="B8" s="51"/>
      <c r="C8" s="217" t="s">
        <v>220</v>
      </c>
      <c r="D8" s="218" t="s">
        <v>39</v>
      </c>
      <c r="E8" s="68">
        <v>3607</v>
      </c>
      <c r="F8" s="53"/>
    </row>
    <row r="9" spans="2:9" s="38" customFormat="1" ht="35" customHeight="1" x14ac:dyDescent="0.25">
      <c r="B9" s="51"/>
      <c r="C9" s="217" t="s">
        <v>219</v>
      </c>
      <c r="D9" s="218" t="s">
        <v>79</v>
      </c>
      <c r="E9" s="68">
        <v>117</v>
      </c>
      <c r="F9" s="53"/>
    </row>
    <row r="10" spans="2:9" s="38" customFormat="1" ht="35" customHeight="1" x14ac:dyDescent="0.25">
      <c r="B10" s="51"/>
      <c r="C10" s="217" t="s">
        <v>188</v>
      </c>
      <c r="D10" s="218" t="s">
        <v>79</v>
      </c>
      <c r="E10" s="68">
        <v>10</v>
      </c>
      <c r="F10" s="53"/>
    </row>
    <row r="11" spans="2:9" s="38" customFormat="1" ht="35" customHeight="1" x14ac:dyDescent="0.25">
      <c r="B11" s="238" t="s">
        <v>127</v>
      </c>
      <c r="C11" s="239"/>
      <c r="D11" s="239"/>
      <c r="E11" s="54"/>
      <c r="F11" s="215">
        <f>SUM(E6:E10)</f>
        <v>11447</v>
      </c>
    </row>
    <row r="12" spans="2:9" s="38" customFormat="1" ht="35" customHeight="1" x14ac:dyDescent="0.25">
      <c r="B12" s="48" t="s">
        <v>40</v>
      </c>
      <c r="C12" s="221" t="s">
        <v>271</v>
      </c>
      <c r="D12" s="226"/>
      <c r="E12" s="49"/>
      <c r="F12" s="50"/>
    </row>
    <row r="13" spans="2:9" s="38" customFormat="1" ht="35" customHeight="1" x14ac:dyDescent="0.25">
      <c r="B13" s="51"/>
      <c r="C13" s="219" t="s">
        <v>272</v>
      </c>
      <c r="D13" s="220"/>
      <c r="E13" s="55"/>
      <c r="F13" s="56"/>
    </row>
    <row r="14" spans="2:9" s="38" customFormat="1" ht="35" customHeight="1" x14ac:dyDescent="0.25">
      <c r="B14" s="51"/>
      <c r="C14" s="217" t="s">
        <v>187</v>
      </c>
      <c r="D14" s="218"/>
      <c r="E14" s="68">
        <v>3160</v>
      </c>
      <c r="F14" s="53"/>
    </row>
    <row r="15" spans="2:9" s="38" customFormat="1" ht="35" customHeight="1" x14ac:dyDescent="0.25">
      <c r="B15" s="51"/>
      <c r="C15" s="217" t="s">
        <v>186</v>
      </c>
      <c r="D15" s="218" t="s">
        <v>20</v>
      </c>
      <c r="E15" s="68">
        <v>4700</v>
      </c>
      <c r="F15" s="53"/>
    </row>
    <row r="16" spans="2:9" s="38" customFormat="1" ht="35" customHeight="1" x14ac:dyDescent="0.25">
      <c r="B16" s="51"/>
      <c r="C16" s="217" t="s">
        <v>228</v>
      </c>
      <c r="D16" s="218"/>
      <c r="E16" s="68">
        <v>911</v>
      </c>
      <c r="F16" s="53"/>
    </row>
    <row r="17" spans="2:6" s="38" customFormat="1" ht="35" customHeight="1" x14ac:dyDescent="0.25">
      <c r="B17" s="248" t="s">
        <v>106</v>
      </c>
      <c r="C17" s="249"/>
      <c r="D17" s="249"/>
      <c r="E17" s="57"/>
      <c r="F17" s="69">
        <f>SUM(E14:E16)</f>
        <v>8771</v>
      </c>
    </row>
    <row r="18" spans="2:6" s="38" customFormat="1" ht="35" customHeight="1" x14ac:dyDescent="0.25">
      <c r="B18" s="51"/>
      <c r="C18" s="219" t="s">
        <v>273</v>
      </c>
      <c r="D18" s="220"/>
      <c r="E18" s="55"/>
      <c r="F18" s="56"/>
    </row>
    <row r="19" spans="2:6" s="38" customFormat="1" ht="35" customHeight="1" x14ac:dyDescent="0.25">
      <c r="B19" s="51"/>
      <c r="C19" s="217" t="s">
        <v>229</v>
      </c>
      <c r="D19" s="218"/>
      <c r="E19" s="68">
        <v>900</v>
      </c>
      <c r="F19" s="53"/>
    </row>
    <row r="20" spans="2:6" s="38" customFormat="1" ht="35" customHeight="1" x14ac:dyDescent="0.25">
      <c r="B20" s="51"/>
      <c r="C20" s="217" t="s">
        <v>252</v>
      </c>
      <c r="D20" s="218"/>
      <c r="E20" s="68">
        <v>400</v>
      </c>
      <c r="F20" s="53"/>
    </row>
    <row r="21" spans="2:6" s="38" customFormat="1" ht="35" customHeight="1" x14ac:dyDescent="0.25">
      <c r="B21" s="248" t="s">
        <v>41</v>
      </c>
      <c r="C21" s="249"/>
      <c r="D21" s="249"/>
      <c r="E21" s="57"/>
      <c r="F21" s="69">
        <f>SUM(E19:E20)</f>
        <v>1300</v>
      </c>
    </row>
    <row r="22" spans="2:6" s="38" customFormat="1" ht="35" customHeight="1" x14ac:dyDescent="0.25">
      <c r="B22" s="51"/>
      <c r="C22" s="219" t="s">
        <v>274</v>
      </c>
      <c r="D22" s="220"/>
      <c r="E22" s="55"/>
      <c r="F22" s="56"/>
    </row>
    <row r="23" spans="2:6" s="38" customFormat="1" ht="35" customHeight="1" x14ac:dyDescent="0.25">
      <c r="B23" s="51"/>
      <c r="C23" s="217" t="s">
        <v>251</v>
      </c>
      <c r="D23" s="220"/>
      <c r="E23" s="68">
        <v>614</v>
      </c>
      <c r="F23" s="56"/>
    </row>
    <row r="24" spans="2:6" s="38" customFormat="1" ht="35" customHeight="1" x14ac:dyDescent="0.25">
      <c r="B24" s="51"/>
      <c r="C24" s="217" t="s">
        <v>253</v>
      </c>
      <c r="D24" s="218"/>
      <c r="E24" s="68">
        <v>75</v>
      </c>
      <c r="F24" s="56"/>
    </row>
    <row r="25" spans="2:6" s="38" customFormat="1" ht="35" customHeight="1" x14ac:dyDescent="0.25">
      <c r="B25" s="51"/>
      <c r="C25" s="217" t="s">
        <v>254</v>
      </c>
      <c r="D25" s="218"/>
      <c r="E25" s="68">
        <v>35</v>
      </c>
      <c r="F25" s="56"/>
    </row>
    <row r="26" spans="2:6" s="38" customFormat="1" ht="35" customHeight="1" x14ac:dyDescent="0.25">
      <c r="B26" s="51"/>
      <c r="C26" s="217" t="s">
        <v>255</v>
      </c>
      <c r="D26" s="218"/>
      <c r="E26" s="68">
        <v>509</v>
      </c>
      <c r="F26" s="56"/>
    </row>
    <row r="27" spans="2:6" s="38" customFormat="1" ht="35" customHeight="1" x14ac:dyDescent="0.25">
      <c r="B27" s="51"/>
      <c r="C27" s="217" t="s">
        <v>256</v>
      </c>
      <c r="D27" s="218"/>
      <c r="E27" s="68">
        <v>170</v>
      </c>
      <c r="F27" s="56"/>
    </row>
    <row r="28" spans="2:6" s="38" customFormat="1" ht="35" customHeight="1" x14ac:dyDescent="0.25">
      <c r="B28" s="51"/>
      <c r="C28" s="217" t="s">
        <v>257</v>
      </c>
      <c r="D28" s="218"/>
      <c r="E28" s="68">
        <v>82</v>
      </c>
      <c r="F28" s="56"/>
    </row>
    <row r="29" spans="2:6" s="38" customFormat="1" ht="35" customHeight="1" x14ac:dyDescent="0.25">
      <c r="B29" s="51"/>
      <c r="C29" s="217" t="s">
        <v>258</v>
      </c>
      <c r="D29" s="218"/>
      <c r="E29" s="68">
        <v>71</v>
      </c>
      <c r="F29" s="56"/>
    </row>
    <row r="30" spans="2:6" s="38" customFormat="1" ht="35" customHeight="1" x14ac:dyDescent="0.25">
      <c r="B30" s="51"/>
      <c r="C30" s="217" t="s">
        <v>259</v>
      </c>
      <c r="D30" s="218"/>
      <c r="E30" s="68">
        <v>15</v>
      </c>
      <c r="F30" s="56"/>
    </row>
    <row r="31" spans="2:6" s="38" customFormat="1" ht="35" customHeight="1" x14ac:dyDescent="0.25">
      <c r="B31" s="51"/>
      <c r="C31" s="217" t="s">
        <v>260</v>
      </c>
      <c r="D31" s="218"/>
      <c r="E31" s="68">
        <v>35</v>
      </c>
      <c r="F31" s="56"/>
    </row>
    <row r="32" spans="2:6" s="38" customFormat="1" ht="35" customHeight="1" x14ac:dyDescent="0.25">
      <c r="B32" s="51"/>
      <c r="C32" s="217" t="s">
        <v>230</v>
      </c>
      <c r="D32" s="218"/>
      <c r="E32" s="68">
        <v>300</v>
      </c>
      <c r="F32" s="56"/>
    </row>
    <row r="33" spans="2:13" s="38" customFormat="1" ht="35" customHeight="1" x14ac:dyDescent="0.4">
      <c r="B33" s="248" t="s">
        <v>42</v>
      </c>
      <c r="C33" s="249"/>
      <c r="D33" s="249"/>
      <c r="E33" s="57"/>
      <c r="F33" s="69">
        <f>SUM(E23:E32)</f>
        <v>1906</v>
      </c>
      <c r="H33" s="41"/>
      <c r="I33" s="41"/>
      <c r="J33" s="41"/>
    </row>
    <row r="34" spans="2:13" s="38" customFormat="1" ht="35" customHeight="1" x14ac:dyDescent="0.4">
      <c r="B34" s="238" t="s">
        <v>189</v>
      </c>
      <c r="C34" s="239"/>
      <c r="D34" s="239"/>
      <c r="E34" s="54"/>
      <c r="F34" s="215">
        <f>SUM(F17+F21+F33)</f>
        <v>11977</v>
      </c>
      <c r="H34" s="41"/>
      <c r="I34" s="41"/>
      <c r="J34" s="41"/>
      <c r="K34" s="41"/>
    </row>
    <row r="35" spans="2:13" s="38" customFormat="1" ht="35" customHeight="1" x14ac:dyDescent="0.4">
      <c r="B35" s="48" t="s">
        <v>275</v>
      </c>
      <c r="C35" s="221"/>
      <c r="D35" s="223"/>
      <c r="E35" s="49">
        <f>E11-E34</f>
        <v>0</v>
      </c>
      <c r="F35" s="181">
        <f>F11-F34</f>
        <v>-530</v>
      </c>
      <c r="H35" s="41"/>
      <c r="I35" s="41"/>
      <c r="J35" s="41"/>
      <c r="K35" s="41"/>
    </row>
    <row r="36" spans="2:13" s="38" customFormat="1" ht="35" customHeight="1" x14ac:dyDescent="0.4">
      <c r="B36" s="48" t="s">
        <v>190</v>
      </c>
      <c r="C36" s="221" t="s">
        <v>94</v>
      </c>
      <c r="D36" s="223"/>
      <c r="E36" s="49"/>
      <c r="F36" s="58"/>
      <c r="H36" s="41"/>
      <c r="I36" s="41"/>
      <c r="J36" s="41"/>
      <c r="K36" s="41"/>
    </row>
    <row r="37" spans="2:13" s="41" customFormat="1" ht="35" customHeight="1" x14ac:dyDescent="0.4">
      <c r="B37" s="59"/>
      <c r="C37" s="217" t="s">
        <v>261</v>
      </c>
      <c r="D37" s="224"/>
      <c r="E37" s="68"/>
      <c r="F37" s="68">
        <f>E38+E39</f>
        <v>18</v>
      </c>
    </row>
    <row r="38" spans="2:13" s="41" customFormat="1" ht="35" customHeight="1" x14ac:dyDescent="0.4">
      <c r="B38" s="59"/>
      <c r="C38" s="222" t="s">
        <v>43</v>
      </c>
      <c r="D38" s="224"/>
      <c r="E38" s="68">
        <v>990</v>
      </c>
      <c r="F38" s="68"/>
    </row>
    <row r="39" spans="2:13" s="41" customFormat="1" ht="35" customHeight="1" x14ac:dyDescent="0.4">
      <c r="B39" s="59"/>
      <c r="C39" s="222" t="s">
        <v>44</v>
      </c>
      <c r="D39" s="224"/>
      <c r="E39" s="68">
        <v>-972</v>
      </c>
      <c r="F39" s="68"/>
    </row>
    <row r="40" spans="2:13" s="41" customFormat="1" ht="35" customHeight="1" x14ac:dyDescent="0.4">
      <c r="B40" s="59"/>
      <c r="C40" s="217" t="s">
        <v>262</v>
      </c>
      <c r="D40" s="218"/>
      <c r="E40" s="68"/>
      <c r="F40" s="68">
        <f>E41+E42</f>
        <v>112</v>
      </c>
    </row>
    <row r="41" spans="2:13" s="41" customFormat="1" ht="35" customHeight="1" x14ac:dyDescent="0.4">
      <c r="B41" s="59"/>
      <c r="C41" s="222" t="s">
        <v>43</v>
      </c>
      <c r="D41" s="224"/>
      <c r="E41" s="68">
        <v>902</v>
      </c>
      <c r="F41" s="68"/>
    </row>
    <row r="42" spans="2:13" s="41" customFormat="1" ht="35" customHeight="1" x14ac:dyDescent="0.4">
      <c r="B42" s="59"/>
      <c r="C42" s="222" t="s">
        <v>44</v>
      </c>
      <c r="D42" s="224"/>
      <c r="E42" s="68">
        <v>-790</v>
      </c>
      <c r="F42" s="68"/>
      <c r="H42" s="38"/>
      <c r="I42" s="38"/>
      <c r="J42" s="38"/>
    </row>
    <row r="43" spans="2:13" s="41" customFormat="1" ht="35" customHeight="1" x14ac:dyDescent="0.4">
      <c r="B43" s="59"/>
      <c r="C43" s="217" t="s">
        <v>263</v>
      </c>
      <c r="D43" s="218"/>
      <c r="E43" s="68"/>
      <c r="F43" s="68">
        <v>400</v>
      </c>
      <c r="H43" s="42"/>
      <c r="I43" s="42"/>
      <c r="J43" s="42"/>
      <c r="K43" s="38"/>
      <c r="M43" s="225"/>
    </row>
    <row r="44" spans="2:13" s="41" customFormat="1" ht="35" customHeight="1" thickBot="1" x14ac:dyDescent="0.45">
      <c r="B44" s="240" t="s">
        <v>45</v>
      </c>
      <c r="C44" s="241"/>
      <c r="D44" s="241"/>
      <c r="E44" s="61"/>
      <c r="F44" s="69">
        <f>SUM(F37:F43)</f>
        <v>530</v>
      </c>
      <c r="H44" s="42"/>
      <c r="I44" s="42"/>
      <c r="J44" s="42"/>
      <c r="K44" s="42"/>
    </row>
    <row r="45" spans="2:13" s="41" customFormat="1" ht="24" customHeight="1" x14ac:dyDescent="0.4">
      <c r="B45" s="42"/>
      <c r="C45" s="43"/>
      <c r="D45" s="43"/>
      <c r="E45" s="42"/>
      <c r="F45" s="42"/>
      <c r="H45" s="42"/>
      <c r="I45" s="42"/>
      <c r="J45" s="42"/>
      <c r="K45" s="42"/>
    </row>
    <row r="46" spans="2:13" s="38" customFormat="1" ht="24" customHeight="1" x14ac:dyDescent="0.4">
      <c r="B46" s="42"/>
      <c r="C46" s="43"/>
      <c r="D46" s="43"/>
      <c r="E46" s="42"/>
      <c r="F46" s="44"/>
      <c r="H46" s="42"/>
      <c r="I46" s="42"/>
      <c r="J46" s="42"/>
      <c r="K46" s="42"/>
    </row>
    <row r="47" spans="2:13" x14ac:dyDescent="0.4">
      <c r="C47" s="43"/>
      <c r="D47" s="43"/>
    </row>
    <row r="48" spans="2:13" x14ac:dyDescent="0.4">
      <c r="C48" s="43"/>
      <c r="D48" s="43"/>
    </row>
    <row r="49" spans="3:4" x14ac:dyDescent="0.4">
      <c r="C49" s="43"/>
      <c r="D49" s="43"/>
    </row>
    <row r="50" spans="3:4" x14ac:dyDescent="0.4">
      <c r="C50" s="43"/>
      <c r="D50" s="43"/>
    </row>
    <row r="51" spans="3:4" x14ac:dyDescent="0.4">
      <c r="C51" s="43"/>
      <c r="D51" s="43"/>
    </row>
    <row r="52" spans="3:4" x14ac:dyDescent="0.4">
      <c r="C52" s="43"/>
      <c r="D52" s="43"/>
    </row>
    <row r="53" spans="3:4" x14ac:dyDescent="0.4">
      <c r="C53" s="43"/>
      <c r="D53" s="43"/>
    </row>
    <row r="54" spans="3:4" x14ac:dyDescent="0.4">
      <c r="C54" s="43"/>
      <c r="D54" s="43"/>
    </row>
    <row r="55" spans="3:4" x14ac:dyDescent="0.4">
      <c r="C55" s="43"/>
      <c r="D55" s="43"/>
    </row>
    <row r="56" spans="3:4" x14ac:dyDescent="0.4">
      <c r="C56" s="43"/>
      <c r="D56" s="43"/>
    </row>
    <row r="57" spans="3:4" x14ac:dyDescent="0.4">
      <c r="C57" s="43"/>
      <c r="D57" s="43"/>
    </row>
    <row r="58" spans="3:4" x14ac:dyDescent="0.4">
      <c r="C58" s="43"/>
      <c r="D58" s="43"/>
    </row>
    <row r="59" spans="3:4" x14ac:dyDescent="0.4">
      <c r="C59" s="43"/>
      <c r="D59" s="43"/>
    </row>
    <row r="60" spans="3:4" x14ac:dyDescent="0.4">
      <c r="C60" s="43"/>
      <c r="D60" s="43"/>
    </row>
    <row r="61" spans="3:4" x14ac:dyDescent="0.4">
      <c r="C61" s="43"/>
      <c r="D61" s="43"/>
    </row>
    <row r="62" spans="3:4" x14ac:dyDescent="0.4">
      <c r="C62" s="43"/>
      <c r="D62" s="43"/>
    </row>
    <row r="63" spans="3:4" x14ac:dyDescent="0.4">
      <c r="C63" s="43"/>
      <c r="D63" s="43"/>
    </row>
    <row r="64" spans="3:4" x14ac:dyDescent="0.4">
      <c r="C64" s="43"/>
      <c r="D64" s="43"/>
    </row>
    <row r="65" spans="3:4" x14ac:dyDescent="0.4">
      <c r="C65" s="43"/>
      <c r="D65" s="43"/>
    </row>
    <row r="66" spans="3:4" x14ac:dyDescent="0.4">
      <c r="C66" s="43"/>
      <c r="D66" s="43"/>
    </row>
    <row r="67" spans="3:4" x14ac:dyDescent="0.4">
      <c r="C67" s="43"/>
      <c r="D67" s="43"/>
    </row>
    <row r="68" spans="3:4" x14ac:dyDescent="0.4">
      <c r="C68" s="43"/>
      <c r="D68" s="43"/>
    </row>
    <row r="69" spans="3:4" x14ac:dyDescent="0.4">
      <c r="C69" s="43"/>
      <c r="D69" s="43"/>
    </row>
    <row r="70" spans="3:4" x14ac:dyDescent="0.4">
      <c r="C70" s="43"/>
      <c r="D70" s="43"/>
    </row>
    <row r="71" spans="3:4" x14ac:dyDescent="0.4">
      <c r="C71" s="43"/>
      <c r="D71" s="43"/>
    </row>
    <row r="72" spans="3:4" x14ac:dyDescent="0.4">
      <c r="C72" s="43"/>
      <c r="D72" s="43"/>
    </row>
    <row r="73" spans="3:4" x14ac:dyDescent="0.4">
      <c r="C73" s="43"/>
      <c r="D73" s="43"/>
    </row>
    <row r="74" spans="3:4" x14ac:dyDescent="0.4">
      <c r="C74" s="43"/>
      <c r="D74" s="43"/>
    </row>
    <row r="75" spans="3:4" x14ac:dyDescent="0.4">
      <c r="C75" s="43"/>
      <c r="D75" s="43"/>
    </row>
  </sheetData>
  <mergeCells count="11">
    <mergeCell ref="H4:I4"/>
    <mergeCell ref="B34:D34"/>
    <mergeCell ref="B44:D44"/>
    <mergeCell ref="B2:F2"/>
    <mergeCell ref="B3:F3"/>
    <mergeCell ref="E4:F4"/>
    <mergeCell ref="B4:D4"/>
    <mergeCell ref="B11:D11"/>
    <mergeCell ref="B17:D17"/>
    <mergeCell ref="B21:D21"/>
    <mergeCell ref="B33:D33"/>
  </mergeCells>
  <hyperlinks>
    <hyperlink ref="H4:I4" location="'البيانات '!A1" display="العودة إلى صفحة البيانات" xr:uid="{26F3BF42-D428-4838-A595-08E89D6C2BAB}"/>
  </hyperlinks>
  <printOptions horizontalCentered="1" gridLinesSet="0"/>
  <pageMargins left="0.39370078740157483" right="0.39370078740157483" top="0.39370078740157483" bottom="0.39370078740157483" header="0.78740157480314965" footer="0"/>
  <pageSetup paperSize="9" scale="5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G79"/>
  <sheetViews>
    <sheetView showGridLines="0" rightToLeft="1" zoomScale="90" zoomScaleNormal="90" zoomScaleSheetLayoutView="100" workbookViewId="0">
      <selection activeCell="F5" sqref="F5:G5"/>
    </sheetView>
  </sheetViews>
  <sheetFormatPr defaultColWidth="9.1796875" defaultRowHeight="12.75" customHeight="1" x14ac:dyDescent="0.6"/>
  <cols>
    <col min="1" max="1" width="9.1796875" style="11"/>
    <col min="2" max="2" width="14.81640625" style="13" bestFit="1" customWidth="1"/>
    <col min="3" max="3" width="70.1796875" style="11" bestFit="1" customWidth="1"/>
    <col min="4" max="4" width="21.26953125" style="11" customWidth="1"/>
    <col min="5" max="5" width="13.08984375" style="11" customWidth="1"/>
    <col min="6" max="6" width="9.1796875" style="11"/>
    <col min="7" max="7" width="15.26953125" style="11" customWidth="1"/>
    <col min="8" max="13" width="9.1796875" style="11"/>
    <col min="14" max="14" width="14.7265625" style="11" bestFit="1" customWidth="1"/>
    <col min="15" max="16384" width="9.1796875" style="11"/>
  </cols>
  <sheetData>
    <row r="1" spans="2:7" s="10" customFormat="1" ht="22.5" customHeight="1" x14ac:dyDescent="0.25">
      <c r="B1" s="47" t="s">
        <v>39</v>
      </c>
      <c r="C1" s="62"/>
      <c r="D1" s="62"/>
    </row>
    <row r="2" spans="2:7" s="33" customFormat="1" ht="24.5" x14ac:dyDescent="0.25">
      <c r="B2" s="242" t="s">
        <v>180</v>
      </c>
      <c r="C2" s="242"/>
      <c r="D2" s="242"/>
    </row>
    <row r="3" spans="2:7" s="33" customFormat="1" ht="24.5" x14ac:dyDescent="0.25">
      <c r="B3" s="242" t="s">
        <v>264</v>
      </c>
      <c r="C3" s="242"/>
      <c r="D3" s="242"/>
    </row>
    <row r="4" spans="2:7" s="10" customFormat="1" ht="24.5" thickBot="1" x14ac:dyDescent="0.3">
      <c r="B4" s="32"/>
      <c r="C4" s="243" t="s">
        <v>84</v>
      </c>
      <c r="D4" s="243"/>
    </row>
    <row r="5" spans="2:7" s="34" customFormat="1" ht="35" customHeight="1" x14ac:dyDescent="0.25">
      <c r="B5" s="253" t="s">
        <v>276</v>
      </c>
      <c r="C5" s="251" t="s">
        <v>1</v>
      </c>
      <c r="D5" s="255" t="s">
        <v>277</v>
      </c>
      <c r="F5" s="250" t="s">
        <v>352</v>
      </c>
      <c r="G5" s="250"/>
    </row>
    <row r="6" spans="2:7" s="24" customFormat="1" ht="35" customHeight="1" x14ac:dyDescent="0.25">
      <c r="B6" s="254"/>
      <c r="C6" s="252"/>
      <c r="D6" s="256"/>
    </row>
    <row r="7" spans="2:7" s="24" customFormat="1" ht="35" customHeight="1" x14ac:dyDescent="0.25">
      <c r="B7" s="73">
        <v>101</v>
      </c>
      <c r="C7" s="52" t="s">
        <v>130</v>
      </c>
      <c r="D7" s="74">
        <v>50</v>
      </c>
    </row>
    <row r="8" spans="2:7" s="24" customFormat="1" ht="35" customHeight="1" x14ac:dyDescent="0.25">
      <c r="B8" s="73">
        <v>102</v>
      </c>
      <c r="C8" s="52" t="s">
        <v>46</v>
      </c>
      <c r="D8" s="74">
        <v>12</v>
      </c>
    </row>
    <row r="9" spans="2:7" s="24" customFormat="1" ht="35" customHeight="1" x14ac:dyDescent="0.25">
      <c r="B9" s="73">
        <v>153</v>
      </c>
      <c r="C9" s="52" t="s">
        <v>30</v>
      </c>
      <c r="D9" s="74">
        <v>3</v>
      </c>
    </row>
    <row r="10" spans="2:7" s="24" customFormat="1" ht="35" customHeight="1" x14ac:dyDescent="0.25">
      <c r="B10" s="73">
        <v>105</v>
      </c>
      <c r="C10" s="52" t="s">
        <v>194</v>
      </c>
      <c r="D10" s="74">
        <v>13842</v>
      </c>
    </row>
    <row r="11" spans="2:7" s="24" customFormat="1" ht="35" customHeight="1" x14ac:dyDescent="0.25">
      <c r="B11" s="73">
        <v>106</v>
      </c>
      <c r="C11" s="52" t="s">
        <v>178</v>
      </c>
      <c r="D11" s="74">
        <v>7088</v>
      </c>
    </row>
    <row r="12" spans="2:7" s="24" customFormat="1" ht="35" customHeight="1" x14ac:dyDescent="0.25">
      <c r="B12" s="73">
        <v>107</v>
      </c>
      <c r="C12" s="52" t="s">
        <v>47</v>
      </c>
      <c r="D12" s="74">
        <v>1143</v>
      </c>
    </row>
    <row r="13" spans="2:7" s="24" customFormat="1" ht="35" customHeight="1" x14ac:dyDescent="0.25">
      <c r="B13" s="73">
        <v>109</v>
      </c>
      <c r="C13" s="52" t="s">
        <v>135</v>
      </c>
      <c r="D13" s="74">
        <v>23670</v>
      </c>
    </row>
    <row r="14" spans="2:7" s="24" customFormat="1" ht="35" customHeight="1" x14ac:dyDescent="0.25">
      <c r="B14" s="73">
        <v>110</v>
      </c>
      <c r="C14" s="52" t="s">
        <v>113</v>
      </c>
      <c r="D14" s="74">
        <v>49400</v>
      </c>
    </row>
    <row r="15" spans="2:7" s="24" customFormat="1" ht="35" customHeight="1" x14ac:dyDescent="0.25">
      <c r="B15" s="73">
        <v>111</v>
      </c>
      <c r="C15" s="52" t="s">
        <v>136</v>
      </c>
      <c r="D15" s="74">
        <v>15378</v>
      </c>
    </row>
    <row r="16" spans="2:7" s="24" customFormat="1" ht="35" customHeight="1" x14ac:dyDescent="0.25">
      <c r="B16" s="73">
        <v>112</v>
      </c>
      <c r="C16" s="52" t="s">
        <v>137</v>
      </c>
      <c r="D16" s="74">
        <v>1137</v>
      </c>
    </row>
    <row r="17" spans="2:4" s="24" customFormat="1" ht="35" customHeight="1" x14ac:dyDescent="0.25">
      <c r="B17" s="73">
        <v>113</v>
      </c>
      <c r="C17" s="52" t="s">
        <v>57</v>
      </c>
      <c r="D17" s="74">
        <v>32092</v>
      </c>
    </row>
    <row r="18" spans="2:4" s="24" customFormat="1" ht="35" customHeight="1" x14ac:dyDescent="0.25">
      <c r="B18" s="73">
        <v>114</v>
      </c>
      <c r="C18" s="52" t="s">
        <v>7</v>
      </c>
      <c r="D18" s="74">
        <v>5183</v>
      </c>
    </row>
    <row r="19" spans="2:4" s="24" customFormat="1" ht="35" customHeight="1" x14ac:dyDescent="0.25">
      <c r="B19" s="73">
        <v>115</v>
      </c>
      <c r="C19" s="52" t="s">
        <v>115</v>
      </c>
      <c r="D19" s="74">
        <v>1188</v>
      </c>
    </row>
    <row r="20" spans="2:4" s="24" customFormat="1" ht="35" customHeight="1" x14ac:dyDescent="0.25">
      <c r="B20" s="73">
        <v>117</v>
      </c>
      <c r="C20" s="52" t="s">
        <v>191</v>
      </c>
      <c r="D20" s="74">
        <v>27669</v>
      </c>
    </row>
    <row r="21" spans="2:4" s="24" customFormat="1" ht="35" customHeight="1" x14ac:dyDescent="0.25">
      <c r="B21" s="73">
        <v>119</v>
      </c>
      <c r="C21" s="52" t="s">
        <v>140</v>
      </c>
      <c r="D21" s="74">
        <v>68555</v>
      </c>
    </row>
    <row r="22" spans="2:4" s="24" customFormat="1" ht="35" customHeight="1" x14ac:dyDescent="0.25">
      <c r="B22" s="73">
        <v>122</v>
      </c>
      <c r="C22" s="52" t="s">
        <v>141</v>
      </c>
      <c r="D22" s="74">
        <v>9</v>
      </c>
    </row>
    <row r="23" spans="2:4" s="24" customFormat="1" ht="35" customHeight="1" x14ac:dyDescent="0.25">
      <c r="B23" s="73">
        <v>123</v>
      </c>
      <c r="C23" s="52" t="s">
        <v>212</v>
      </c>
      <c r="D23" s="74">
        <v>37</v>
      </c>
    </row>
    <row r="24" spans="2:4" s="24" customFormat="1" ht="35" customHeight="1" x14ac:dyDescent="0.25">
      <c r="B24" s="73">
        <v>12307</v>
      </c>
      <c r="C24" s="52" t="s">
        <v>226</v>
      </c>
      <c r="D24" s="74">
        <v>7259</v>
      </c>
    </row>
    <row r="25" spans="2:4" s="24" customFormat="1" ht="35" customHeight="1" x14ac:dyDescent="0.25">
      <c r="B25" s="73">
        <v>124</v>
      </c>
      <c r="C25" s="52" t="s">
        <v>159</v>
      </c>
      <c r="D25" s="74">
        <v>131</v>
      </c>
    </row>
    <row r="26" spans="2:4" s="24" customFormat="1" ht="35" customHeight="1" x14ac:dyDescent="0.25">
      <c r="B26" s="73">
        <v>12402</v>
      </c>
      <c r="C26" s="52" t="s">
        <v>227</v>
      </c>
      <c r="D26" s="74">
        <v>59529</v>
      </c>
    </row>
    <row r="27" spans="2:4" s="24" customFormat="1" ht="35" customHeight="1" x14ac:dyDescent="0.25">
      <c r="B27" s="73">
        <v>127</v>
      </c>
      <c r="C27" s="52" t="s">
        <v>265</v>
      </c>
      <c r="D27" s="74">
        <v>1003</v>
      </c>
    </row>
    <row r="28" spans="2:4" s="24" customFormat="1" ht="35" customHeight="1" x14ac:dyDescent="0.25">
      <c r="B28" s="73">
        <v>130</v>
      </c>
      <c r="C28" s="52" t="s">
        <v>118</v>
      </c>
      <c r="D28" s="74">
        <v>2</v>
      </c>
    </row>
    <row r="29" spans="2:4" s="24" customFormat="1" ht="35" customHeight="1" x14ac:dyDescent="0.25">
      <c r="B29" s="73">
        <v>137</v>
      </c>
      <c r="C29" s="52" t="s">
        <v>242</v>
      </c>
      <c r="D29" s="74">
        <v>4269</v>
      </c>
    </row>
    <row r="30" spans="2:4" s="24" customFormat="1" ht="35" customHeight="1" x14ac:dyDescent="0.25">
      <c r="B30" s="73">
        <v>140</v>
      </c>
      <c r="C30" s="52" t="s">
        <v>32</v>
      </c>
      <c r="D30" s="74">
        <v>4</v>
      </c>
    </row>
    <row r="31" spans="2:4" s="24" customFormat="1" ht="35" customHeight="1" x14ac:dyDescent="0.25">
      <c r="B31" s="73">
        <v>14214</v>
      </c>
      <c r="C31" s="52" t="s">
        <v>243</v>
      </c>
      <c r="D31" s="74">
        <v>6740</v>
      </c>
    </row>
    <row r="32" spans="2:4" s="24" customFormat="1" ht="35" customHeight="1" x14ac:dyDescent="0.25">
      <c r="B32" s="73">
        <v>14222</v>
      </c>
      <c r="C32" s="52" t="s">
        <v>193</v>
      </c>
      <c r="D32" s="74">
        <v>86433</v>
      </c>
    </row>
    <row r="33" spans="2:4" s="24" customFormat="1" ht="35" customHeight="1" x14ac:dyDescent="0.25">
      <c r="B33" s="73">
        <v>150</v>
      </c>
      <c r="C33" s="52" t="s">
        <v>143</v>
      </c>
      <c r="D33" s="74">
        <v>3122</v>
      </c>
    </row>
    <row r="34" spans="2:4" s="24" customFormat="1" ht="35" customHeight="1" x14ac:dyDescent="0.25">
      <c r="B34" s="73">
        <v>155</v>
      </c>
      <c r="C34" s="52" t="s">
        <v>144</v>
      </c>
      <c r="D34" s="74">
        <v>8592</v>
      </c>
    </row>
    <row r="35" spans="2:4" s="24" customFormat="1" ht="35" customHeight="1" x14ac:dyDescent="0.25">
      <c r="B35" s="73">
        <v>157</v>
      </c>
      <c r="C35" s="52" t="s">
        <v>192</v>
      </c>
      <c r="D35" s="74">
        <v>10</v>
      </c>
    </row>
    <row r="36" spans="2:4" s="24" customFormat="1" ht="35" customHeight="1" x14ac:dyDescent="0.25">
      <c r="B36" s="73">
        <v>159</v>
      </c>
      <c r="C36" s="52" t="s">
        <v>95</v>
      </c>
      <c r="D36" s="74">
        <v>455</v>
      </c>
    </row>
    <row r="37" spans="2:4" s="24" customFormat="1" ht="35" customHeight="1" x14ac:dyDescent="0.25">
      <c r="B37" s="73">
        <v>160</v>
      </c>
      <c r="C37" s="52" t="s">
        <v>49</v>
      </c>
      <c r="D37" s="74">
        <v>1</v>
      </c>
    </row>
    <row r="38" spans="2:4" s="24" customFormat="1" ht="35" customHeight="1" x14ac:dyDescent="0.25">
      <c r="B38" s="73">
        <v>161</v>
      </c>
      <c r="C38" s="52" t="s">
        <v>28</v>
      </c>
      <c r="D38" s="74">
        <v>9</v>
      </c>
    </row>
    <row r="39" spans="2:4" s="24" customFormat="1" ht="35" customHeight="1" x14ac:dyDescent="0.25">
      <c r="B39" s="73">
        <v>167</v>
      </c>
      <c r="C39" s="52" t="s">
        <v>123</v>
      </c>
      <c r="D39" s="74">
        <v>15500</v>
      </c>
    </row>
    <row r="40" spans="2:4" s="24" customFormat="1" ht="35" customHeight="1" x14ac:dyDescent="0.25">
      <c r="B40" s="73">
        <v>169</v>
      </c>
      <c r="C40" s="52" t="s">
        <v>148</v>
      </c>
      <c r="D40" s="74">
        <v>1246</v>
      </c>
    </row>
    <row r="41" spans="2:4" s="24" customFormat="1" ht="35" customHeight="1" x14ac:dyDescent="0.25">
      <c r="B41" s="73">
        <v>177</v>
      </c>
      <c r="C41" s="52" t="s">
        <v>22</v>
      </c>
      <c r="D41" s="74">
        <v>101</v>
      </c>
    </row>
    <row r="42" spans="2:4" s="24" customFormat="1" ht="35" customHeight="1" x14ac:dyDescent="0.25">
      <c r="B42" s="73">
        <v>178</v>
      </c>
      <c r="C42" s="52" t="s">
        <v>146</v>
      </c>
      <c r="D42" s="74">
        <v>4471</v>
      </c>
    </row>
    <row r="43" spans="2:4" s="24" customFormat="1" ht="35" customHeight="1" x14ac:dyDescent="0.25">
      <c r="B43" s="73">
        <v>183</v>
      </c>
      <c r="C43" s="52" t="s">
        <v>120</v>
      </c>
      <c r="D43" s="74">
        <v>326</v>
      </c>
    </row>
    <row r="44" spans="2:4" s="24" customFormat="1" ht="35" customHeight="1" x14ac:dyDescent="0.25">
      <c r="B44" s="73">
        <v>184</v>
      </c>
      <c r="C44" s="52" t="s">
        <v>129</v>
      </c>
      <c r="D44" s="74">
        <v>4181</v>
      </c>
    </row>
    <row r="45" spans="2:4" s="24" customFormat="1" ht="35" customHeight="1" x14ac:dyDescent="0.25">
      <c r="B45" s="73">
        <v>185</v>
      </c>
      <c r="C45" s="52" t="s">
        <v>196</v>
      </c>
      <c r="D45" s="74">
        <v>224</v>
      </c>
    </row>
    <row r="46" spans="2:4" s="24" customFormat="1" ht="35" customHeight="1" x14ac:dyDescent="0.25">
      <c r="B46" s="73">
        <v>186</v>
      </c>
      <c r="C46" s="52" t="s">
        <v>197</v>
      </c>
      <c r="D46" s="74">
        <v>9039</v>
      </c>
    </row>
    <row r="47" spans="2:4" s="24" customFormat="1" ht="35" customHeight="1" x14ac:dyDescent="0.25">
      <c r="B47" s="73">
        <v>192</v>
      </c>
      <c r="C47" s="52" t="s">
        <v>213</v>
      </c>
      <c r="D47" s="74">
        <v>11954</v>
      </c>
    </row>
    <row r="48" spans="2:4" s="24" customFormat="1" ht="35" customHeight="1" x14ac:dyDescent="0.25">
      <c r="B48" s="73">
        <v>194</v>
      </c>
      <c r="C48" s="52" t="s">
        <v>149</v>
      </c>
      <c r="D48" s="74">
        <v>110343</v>
      </c>
    </row>
    <row r="49" spans="2:4" s="24" customFormat="1" ht="35" customHeight="1" x14ac:dyDescent="0.25">
      <c r="B49" s="73">
        <v>196</v>
      </c>
      <c r="C49" s="52" t="s">
        <v>150</v>
      </c>
      <c r="D49" s="74">
        <v>218</v>
      </c>
    </row>
    <row r="50" spans="2:4" s="24" customFormat="1" ht="35" customHeight="1" x14ac:dyDescent="0.25">
      <c r="B50" s="73">
        <v>199</v>
      </c>
      <c r="C50" s="52" t="s">
        <v>99</v>
      </c>
      <c r="D50" s="74">
        <v>246</v>
      </c>
    </row>
    <row r="51" spans="2:4" s="24" customFormat="1" ht="35" customHeight="1" x14ac:dyDescent="0.25">
      <c r="B51" s="73">
        <v>204</v>
      </c>
      <c r="C51" s="52" t="s">
        <v>122</v>
      </c>
      <c r="D51" s="74">
        <v>778</v>
      </c>
    </row>
    <row r="52" spans="2:4" s="24" customFormat="1" ht="35" customHeight="1" x14ac:dyDescent="0.25">
      <c r="B52" s="73">
        <v>206</v>
      </c>
      <c r="C52" s="52" t="s">
        <v>128</v>
      </c>
      <c r="D52" s="74">
        <v>513596</v>
      </c>
    </row>
    <row r="53" spans="2:4" s="24" customFormat="1" ht="35" customHeight="1" x14ac:dyDescent="0.25">
      <c r="B53" s="73">
        <v>211</v>
      </c>
      <c r="C53" s="52" t="s">
        <v>210</v>
      </c>
      <c r="D53" s="74">
        <v>3800</v>
      </c>
    </row>
    <row r="54" spans="2:4" s="24" customFormat="1" ht="35" customHeight="1" x14ac:dyDescent="0.25">
      <c r="B54" s="73">
        <v>809</v>
      </c>
      <c r="C54" s="52" t="s">
        <v>109</v>
      </c>
      <c r="D54" s="74">
        <v>1420224</v>
      </c>
    </row>
    <row r="55" spans="2:4" s="24" customFormat="1" ht="35" customHeight="1" x14ac:dyDescent="0.25">
      <c r="B55" s="73">
        <v>810</v>
      </c>
      <c r="C55" s="52" t="s">
        <v>214</v>
      </c>
      <c r="D55" s="74">
        <v>1193</v>
      </c>
    </row>
    <row r="56" spans="2:4" s="24" customFormat="1" ht="35" customHeight="1" x14ac:dyDescent="0.25">
      <c r="B56" s="73">
        <v>812</v>
      </c>
      <c r="C56" s="52" t="s">
        <v>239</v>
      </c>
      <c r="D56" s="74">
        <v>4022</v>
      </c>
    </row>
    <row r="57" spans="2:4" s="24" customFormat="1" ht="35" customHeight="1" x14ac:dyDescent="0.25">
      <c r="B57" s="73">
        <v>813</v>
      </c>
      <c r="C57" s="52" t="s">
        <v>151</v>
      </c>
      <c r="D57" s="74">
        <v>3</v>
      </c>
    </row>
    <row r="58" spans="2:4" s="24" customFormat="1" ht="35" customHeight="1" x14ac:dyDescent="0.25">
      <c r="B58" s="73">
        <v>814</v>
      </c>
      <c r="C58" s="52" t="s">
        <v>156</v>
      </c>
      <c r="D58" s="74">
        <v>8</v>
      </c>
    </row>
    <row r="59" spans="2:4" s="24" customFormat="1" ht="35" customHeight="1" x14ac:dyDescent="0.25">
      <c r="B59" s="73">
        <v>815</v>
      </c>
      <c r="C59" s="52" t="s">
        <v>124</v>
      </c>
      <c r="D59" s="74">
        <v>956</v>
      </c>
    </row>
    <row r="60" spans="2:4" s="24" customFormat="1" ht="35" customHeight="1" x14ac:dyDescent="0.25">
      <c r="B60" s="73">
        <v>816</v>
      </c>
      <c r="C60" s="52" t="s">
        <v>125</v>
      </c>
      <c r="D60" s="74">
        <v>201853</v>
      </c>
    </row>
    <row r="61" spans="2:4" s="24" customFormat="1" ht="35" customHeight="1" x14ac:dyDescent="0.25">
      <c r="B61" s="73">
        <v>817</v>
      </c>
      <c r="C61" s="52" t="s">
        <v>195</v>
      </c>
      <c r="D61" s="74">
        <v>800000</v>
      </c>
    </row>
    <row r="62" spans="2:4" s="24" customFormat="1" ht="35" customHeight="1" x14ac:dyDescent="0.25">
      <c r="B62" s="73">
        <v>821</v>
      </c>
      <c r="C62" s="52" t="s">
        <v>211</v>
      </c>
      <c r="D62" s="74">
        <v>10</v>
      </c>
    </row>
    <row r="63" spans="2:4" s="24" customFormat="1" ht="35" customHeight="1" x14ac:dyDescent="0.25">
      <c r="B63" s="73">
        <v>822</v>
      </c>
      <c r="C63" s="52" t="s">
        <v>215</v>
      </c>
      <c r="D63" s="74">
        <v>2692</v>
      </c>
    </row>
    <row r="64" spans="2:4" s="24" customFormat="1" ht="35" customHeight="1" x14ac:dyDescent="0.25">
      <c r="B64" s="73">
        <v>823</v>
      </c>
      <c r="C64" s="52" t="s">
        <v>216</v>
      </c>
      <c r="D64" s="74">
        <v>1697</v>
      </c>
    </row>
    <row r="65" spans="2:5" s="24" customFormat="1" ht="35" customHeight="1" x14ac:dyDescent="0.25">
      <c r="B65" s="73">
        <v>824</v>
      </c>
      <c r="C65" s="52" t="s">
        <v>204</v>
      </c>
      <c r="D65" s="74">
        <v>7106</v>
      </c>
    </row>
    <row r="66" spans="2:5" s="24" customFormat="1" ht="35" customHeight="1" x14ac:dyDescent="0.25">
      <c r="B66" s="73">
        <v>825</v>
      </c>
      <c r="C66" s="52" t="s">
        <v>205</v>
      </c>
      <c r="D66" s="74">
        <v>913</v>
      </c>
    </row>
    <row r="67" spans="2:5" s="24" customFormat="1" ht="35" customHeight="1" x14ac:dyDescent="0.25">
      <c r="B67" s="73">
        <v>826</v>
      </c>
      <c r="C67" s="52" t="s">
        <v>217</v>
      </c>
      <c r="D67" s="74">
        <v>794</v>
      </c>
    </row>
    <row r="68" spans="2:5" s="24" customFormat="1" ht="35" customHeight="1" x14ac:dyDescent="0.25">
      <c r="B68" s="73">
        <v>827</v>
      </c>
      <c r="C68" s="52" t="s">
        <v>207</v>
      </c>
      <c r="D68" s="74">
        <v>1292</v>
      </c>
    </row>
    <row r="69" spans="2:5" s="24" customFormat="1" ht="35" customHeight="1" x14ac:dyDescent="0.25">
      <c r="B69" s="73">
        <v>828</v>
      </c>
      <c r="C69" s="52" t="s">
        <v>208</v>
      </c>
      <c r="D69" s="74">
        <v>4303</v>
      </c>
    </row>
    <row r="70" spans="2:5" s="24" customFormat="1" ht="35" customHeight="1" x14ac:dyDescent="0.25">
      <c r="B70" s="73">
        <v>829</v>
      </c>
      <c r="C70" s="52" t="s">
        <v>209</v>
      </c>
      <c r="D70" s="74">
        <v>773</v>
      </c>
    </row>
    <row r="71" spans="2:5" s="24" customFormat="1" ht="35" customHeight="1" x14ac:dyDescent="0.25">
      <c r="B71" s="73">
        <v>831</v>
      </c>
      <c r="C71" s="52" t="s">
        <v>236</v>
      </c>
      <c r="D71" s="74">
        <v>200</v>
      </c>
    </row>
    <row r="72" spans="2:5" s="24" customFormat="1" ht="35" customHeight="1" x14ac:dyDescent="0.25">
      <c r="B72" s="73">
        <v>832</v>
      </c>
      <c r="C72" s="52" t="s">
        <v>240</v>
      </c>
      <c r="D72" s="74">
        <v>2</v>
      </c>
    </row>
    <row r="73" spans="2:5" s="24" customFormat="1" ht="35" customHeight="1" x14ac:dyDescent="0.25">
      <c r="B73" s="73">
        <v>405</v>
      </c>
      <c r="C73" s="52" t="s">
        <v>241</v>
      </c>
      <c r="D73" s="74">
        <v>8921</v>
      </c>
    </row>
    <row r="74" spans="2:5" s="24" customFormat="1" ht="35" customHeight="1" x14ac:dyDescent="0.25">
      <c r="B74" s="75">
        <v>190</v>
      </c>
      <c r="C74" s="71" t="s">
        <v>19</v>
      </c>
      <c r="D74" s="76">
        <v>50000</v>
      </c>
    </row>
    <row r="75" spans="2:5" s="28" customFormat="1" ht="35" customHeight="1" thickBot="1" x14ac:dyDescent="0.75">
      <c r="B75" s="77"/>
      <c r="C75" s="60" t="s">
        <v>126</v>
      </c>
      <c r="D75" s="78">
        <f>SUM(D7:D74)</f>
        <v>3607000</v>
      </c>
      <c r="E75" s="24"/>
    </row>
    <row r="76" spans="2:5" ht="37.75" customHeight="1" x14ac:dyDescent="0.8">
      <c r="B76" s="63"/>
      <c r="C76" s="64"/>
      <c r="D76" s="64">
        <v>3607000</v>
      </c>
      <c r="E76" s="24"/>
    </row>
    <row r="77" spans="2:5" ht="21.75" customHeight="1" x14ac:dyDescent="0.8">
      <c r="B77" s="63"/>
      <c r="C77" s="64"/>
      <c r="D77" s="65">
        <f>D76-D75</f>
        <v>0</v>
      </c>
      <c r="E77" s="24"/>
    </row>
    <row r="79" spans="2:5" ht="12.75" customHeight="1" x14ac:dyDescent="0.6">
      <c r="D79" s="35"/>
    </row>
  </sheetData>
  <sortState xmlns:xlrd2="http://schemas.microsoft.com/office/spreadsheetml/2017/richdata2" ref="B10:D71">
    <sortCondition ref="B8:B71"/>
  </sortState>
  <mergeCells count="7">
    <mergeCell ref="F5:G5"/>
    <mergeCell ref="B2:D2"/>
    <mergeCell ref="B3:D3"/>
    <mergeCell ref="C4:D4"/>
    <mergeCell ref="C5:C6"/>
    <mergeCell ref="B5:B6"/>
    <mergeCell ref="D5:D6"/>
  </mergeCells>
  <hyperlinks>
    <hyperlink ref="F5:G5" location="'البيانات '!A1" display="العودة إلى صفحة البيانات" xr:uid="{C949651E-0922-48A3-891F-436C94D0632E}"/>
  </hyperlinks>
  <printOptions horizontalCentered="1" gridLinesSet="0"/>
  <pageMargins left="0.39370078740157483" right="0.39370078740157483" top="0.55118110236220474" bottom="0.55118110236220474" header="0.31496062992125984" footer="0.23622047244094491"/>
  <pageSetup paperSize="9" scale="91" fitToHeight="0" orientation="portrait" r:id="rId1"/>
  <headerFooter alignWithMargins="0">
    <oddFooter>&amp;C&amp;"AF_Najed,Normal Traditional"&amp;12&amp;K0070C0صفحة &amp;P من &amp;N</oddFooter>
  </headerFooter>
  <rowBreaks count="3" manualBreakCount="3">
    <brk id="24" min="1" max="3" man="1"/>
    <brk id="42" min="1" max="3" man="1"/>
    <brk id="60" min="1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H107"/>
  <sheetViews>
    <sheetView showGridLines="0" rightToLeft="1" topLeftCell="B1" zoomScale="90" zoomScaleNormal="90" zoomScaleSheetLayoutView="100" workbookViewId="0">
      <selection activeCell="G5" sqref="G5:H5"/>
    </sheetView>
  </sheetViews>
  <sheetFormatPr defaultColWidth="9.1796875" defaultRowHeight="24" x14ac:dyDescent="0.6"/>
  <cols>
    <col min="1" max="1" width="9.1796875" style="11"/>
    <col min="2" max="2" width="18.7265625" style="11" customWidth="1"/>
    <col min="3" max="3" width="4.7265625" style="11" customWidth="1"/>
    <col min="4" max="4" width="75.7265625" style="11" customWidth="1"/>
    <col min="5" max="5" width="19.1796875" style="32" customWidth="1"/>
    <col min="6" max="6" width="17" style="11" bestFit="1" customWidth="1"/>
    <col min="7" max="7" width="13" style="11" customWidth="1"/>
    <col min="8" max="8" width="12.54296875" style="11" customWidth="1"/>
    <col min="9" max="16384" width="9.1796875" style="11"/>
  </cols>
  <sheetData>
    <row r="1" spans="2:8" s="10" customFormat="1" ht="22.5" customHeight="1" x14ac:dyDescent="0.25">
      <c r="B1" s="47" t="s">
        <v>50</v>
      </c>
      <c r="C1" s="47"/>
      <c r="D1" s="47"/>
      <c r="E1" s="47"/>
    </row>
    <row r="2" spans="2:8" s="10" customFormat="1" ht="32.25" customHeight="1" x14ac:dyDescent="0.25">
      <c r="B2" s="242" t="s">
        <v>181</v>
      </c>
      <c r="C2" s="242"/>
      <c r="D2" s="242"/>
      <c r="E2" s="46"/>
    </row>
    <row r="3" spans="2:8" s="10" customFormat="1" ht="32.25" customHeight="1" x14ac:dyDescent="0.25">
      <c r="B3" s="242" t="s">
        <v>268</v>
      </c>
      <c r="C3" s="242"/>
      <c r="D3" s="242"/>
      <c r="E3" s="46"/>
    </row>
    <row r="4" spans="2:8" s="10" customFormat="1" ht="24.5" thickBot="1" x14ac:dyDescent="0.3">
      <c r="D4" s="243" t="s">
        <v>84</v>
      </c>
      <c r="E4" s="243"/>
    </row>
    <row r="5" spans="2:8" s="23" customFormat="1" ht="35" customHeight="1" x14ac:dyDescent="0.25">
      <c r="B5" s="262" t="s">
        <v>276</v>
      </c>
      <c r="C5" s="258" t="s">
        <v>1</v>
      </c>
      <c r="D5" s="258"/>
      <c r="E5" s="260" t="s">
        <v>285</v>
      </c>
      <c r="G5" s="237" t="s">
        <v>352</v>
      </c>
      <c r="H5" s="237"/>
    </row>
    <row r="6" spans="2:8" s="10" customFormat="1" ht="35" customHeight="1" x14ac:dyDescent="0.25">
      <c r="B6" s="263"/>
      <c r="C6" s="259"/>
      <c r="D6" s="259"/>
      <c r="E6" s="261"/>
    </row>
    <row r="7" spans="2:8" s="24" customFormat="1" ht="35" customHeight="1" x14ac:dyDescent="0.25">
      <c r="B7" s="80"/>
      <c r="C7" s="81" t="s">
        <v>3</v>
      </c>
      <c r="D7" s="81" t="s">
        <v>85</v>
      </c>
      <c r="E7" s="82"/>
    </row>
    <row r="8" spans="2:8" s="10" customFormat="1" ht="35" customHeight="1" x14ac:dyDescent="0.25">
      <c r="B8" s="83">
        <v>10100</v>
      </c>
      <c r="C8" s="84"/>
      <c r="D8" s="84" t="s">
        <v>130</v>
      </c>
      <c r="E8" s="66">
        <v>50</v>
      </c>
    </row>
    <row r="9" spans="2:8" s="10" customFormat="1" ht="35" customHeight="1" x14ac:dyDescent="0.25">
      <c r="B9" s="83">
        <v>10200</v>
      </c>
      <c r="C9" s="84"/>
      <c r="D9" s="84" t="s">
        <v>46</v>
      </c>
      <c r="E9" s="66">
        <v>12</v>
      </c>
    </row>
    <row r="10" spans="2:8" s="10" customFormat="1" ht="35" customHeight="1" x14ac:dyDescent="0.25">
      <c r="B10" s="83">
        <v>15300</v>
      </c>
      <c r="C10" s="84"/>
      <c r="D10" s="84" t="s">
        <v>30</v>
      </c>
      <c r="E10" s="66">
        <v>3</v>
      </c>
    </row>
    <row r="11" spans="2:8" s="10" customFormat="1" ht="35" customHeight="1" x14ac:dyDescent="0.25">
      <c r="B11" s="83">
        <v>10500</v>
      </c>
      <c r="C11" s="84"/>
      <c r="D11" s="84" t="s">
        <v>182</v>
      </c>
      <c r="E11" s="66">
        <v>13842</v>
      </c>
    </row>
    <row r="12" spans="2:8" s="10" customFormat="1" ht="35" customHeight="1" x14ac:dyDescent="0.25">
      <c r="B12" s="83">
        <v>10600</v>
      </c>
      <c r="C12" s="84"/>
      <c r="D12" s="84" t="s">
        <v>134</v>
      </c>
      <c r="E12" s="66">
        <v>7088</v>
      </c>
    </row>
    <row r="13" spans="2:8" s="10" customFormat="1" ht="35" customHeight="1" x14ac:dyDescent="0.25">
      <c r="B13" s="83">
        <v>12200</v>
      </c>
      <c r="C13" s="84"/>
      <c r="D13" s="84" t="s">
        <v>141</v>
      </c>
      <c r="E13" s="66">
        <v>9</v>
      </c>
    </row>
    <row r="14" spans="2:8" s="10" customFormat="1" ht="35" customHeight="1" x14ac:dyDescent="0.25">
      <c r="B14" s="83">
        <v>12700</v>
      </c>
      <c r="C14" s="84"/>
      <c r="D14" s="84" t="s">
        <v>265</v>
      </c>
      <c r="E14" s="66">
        <v>1003</v>
      </c>
    </row>
    <row r="15" spans="2:8" s="10" customFormat="1" ht="35" customHeight="1" x14ac:dyDescent="0.25">
      <c r="B15" s="83">
        <v>13000</v>
      </c>
      <c r="C15" s="84"/>
      <c r="D15" s="84" t="s">
        <v>51</v>
      </c>
      <c r="E15" s="66">
        <v>2</v>
      </c>
    </row>
    <row r="16" spans="2:8" s="10" customFormat="1" ht="35" customHeight="1" x14ac:dyDescent="0.25">
      <c r="B16" s="83">
        <v>14000</v>
      </c>
      <c r="C16" s="84"/>
      <c r="D16" s="84" t="s">
        <v>32</v>
      </c>
      <c r="E16" s="66">
        <v>4</v>
      </c>
    </row>
    <row r="17" spans="2:6" s="10" customFormat="1" ht="35" customHeight="1" x14ac:dyDescent="0.25">
      <c r="B17" s="83">
        <v>16000</v>
      </c>
      <c r="C17" s="84"/>
      <c r="D17" s="84" t="s">
        <v>52</v>
      </c>
      <c r="E17" s="66">
        <v>1</v>
      </c>
    </row>
    <row r="18" spans="2:6" s="10" customFormat="1" ht="35" customHeight="1" x14ac:dyDescent="0.25">
      <c r="B18" s="83">
        <v>16100</v>
      </c>
      <c r="C18" s="84"/>
      <c r="D18" s="84" t="s">
        <v>28</v>
      </c>
      <c r="E18" s="66">
        <v>9</v>
      </c>
    </row>
    <row r="19" spans="2:6" s="10" customFormat="1" ht="35" customHeight="1" x14ac:dyDescent="0.25">
      <c r="B19" s="83">
        <v>17700</v>
      </c>
      <c r="C19" s="84"/>
      <c r="D19" s="84" t="s">
        <v>22</v>
      </c>
      <c r="E19" s="66">
        <v>101</v>
      </c>
    </row>
    <row r="20" spans="2:6" s="10" customFormat="1" ht="35" customHeight="1" x14ac:dyDescent="0.25">
      <c r="B20" s="83">
        <v>18300</v>
      </c>
      <c r="C20" s="84"/>
      <c r="D20" s="84" t="s">
        <v>120</v>
      </c>
      <c r="E20" s="66">
        <v>326</v>
      </c>
    </row>
    <row r="21" spans="2:6" s="24" customFormat="1" ht="35" customHeight="1" x14ac:dyDescent="0.25">
      <c r="B21" s="83">
        <v>80900</v>
      </c>
      <c r="C21" s="84"/>
      <c r="D21" s="84" t="s">
        <v>110</v>
      </c>
      <c r="E21" s="66">
        <v>1420224</v>
      </c>
    </row>
    <row r="22" spans="2:6" s="24" customFormat="1" ht="35" customHeight="1" x14ac:dyDescent="0.25">
      <c r="B22" s="83">
        <v>83200</v>
      </c>
      <c r="C22" s="84"/>
      <c r="D22" s="84" t="s">
        <v>240</v>
      </c>
      <c r="E22" s="66">
        <v>2</v>
      </c>
    </row>
    <row r="23" spans="2:6" s="24" customFormat="1" ht="35" customHeight="1" x14ac:dyDescent="0.25">
      <c r="B23" s="85"/>
      <c r="C23" s="86"/>
      <c r="D23" s="86" t="s">
        <v>4</v>
      </c>
      <c r="E23" s="72">
        <f>SUM(E8:E22)</f>
        <v>1442676</v>
      </c>
    </row>
    <row r="24" spans="2:6" s="10" customFormat="1" ht="35" customHeight="1" x14ac:dyDescent="0.25">
      <c r="B24" s="87"/>
      <c r="C24" s="81" t="s">
        <v>53</v>
      </c>
      <c r="D24" s="81" t="s">
        <v>278</v>
      </c>
      <c r="E24" s="70"/>
    </row>
    <row r="25" spans="2:6" s="24" customFormat="1" ht="35" customHeight="1" x14ac:dyDescent="0.25">
      <c r="B25" s="83">
        <v>20400</v>
      </c>
      <c r="C25" s="84"/>
      <c r="D25" s="84" t="s">
        <v>54</v>
      </c>
      <c r="E25" s="66">
        <v>778</v>
      </c>
    </row>
    <row r="26" spans="2:6" s="24" customFormat="1" ht="35" customHeight="1" x14ac:dyDescent="0.25">
      <c r="B26" s="85"/>
      <c r="C26" s="86"/>
      <c r="D26" s="86" t="s">
        <v>55</v>
      </c>
      <c r="E26" s="72">
        <f>SUM(E25:E25)</f>
        <v>778</v>
      </c>
    </row>
    <row r="27" spans="2:6" s="10" customFormat="1" ht="35" customHeight="1" x14ac:dyDescent="0.25">
      <c r="B27" s="87"/>
      <c r="C27" s="81" t="s">
        <v>5</v>
      </c>
      <c r="D27" s="81" t="s">
        <v>279</v>
      </c>
      <c r="E27" s="70"/>
    </row>
    <row r="28" spans="2:6" s="10" customFormat="1" ht="35" customHeight="1" x14ac:dyDescent="0.25">
      <c r="B28" s="83">
        <v>10700</v>
      </c>
      <c r="C28" s="84"/>
      <c r="D28" s="84" t="s">
        <v>56</v>
      </c>
      <c r="E28" s="66">
        <v>1143</v>
      </c>
    </row>
    <row r="29" spans="2:6" s="10" customFormat="1" ht="35" customHeight="1" x14ac:dyDescent="0.25">
      <c r="B29" s="83">
        <v>11200</v>
      </c>
      <c r="C29" s="84"/>
      <c r="D29" s="84" t="s">
        <v>111</v>
      </c>
      <c r="E29" s="66">
        <v>1137</v>
      </c>
      <c r="F29" s="25"/>
    </row>
    <row r="30" spans="2:6" s="27" customFormat="1" ht="35" customHeight="1" x14ac:dyDescent="0.25">
      <c r="B30" s="83">
        <v>12300</v>
      </c>
      <c r="C30" s="84"/>
      <c r="D30" s="84" t="s">
        <v>212</v>
      </c>
      <c r="E30" s="66">
        <v>37</v>
      </c>
      <c r="F30" s="26"/>
    </row>
    <row r="31" spans="2:6" s="10" customFormat="1" ht="35" customHeight="1" x14ac:dyDescent="0.25">
      <c r="B31" s="83">
        <v>12401</v>
      </c>
      <c r="C31" s="84"/>
      <c r="D31" s="84" t="s">
        <v>159</v>
      </c>
      <c r="E31" s="66">
        <v>131</v>
      </c>
    </row>
    <row r="32" spans="2:6" s="28" customFormat="1" ht="35" customHeight="1" x14ac:dyDescent="0.7">
      <c r="B32" s="83">
        <v>19200</v>
      </c>
      <c r="C32" s="84"/>
      <c r="D32" s="84" t="s">
        <v>200</v>
      </c>
      <c r="E32" s="66">
        <v>11951</v>
      </c>
      <c r="F32" s="37">
        <f>E32+E52</f>
        <v>11954</v>
      </c>
    </row>
    <row r="33" spans="2:6" s="10" customFormat="1" ht="35" customHeight="1" x14ac:dyDescent="0.25">
      <c r="B33" s="83">
        <v>20600</v>
      </c>
      <c r="C33" s="84"/>
      <c r="D33" s="84" t="s">
        <v>153</v>
      </c>
      <c r="E33" s="66">
        <v>513596</v>
      </c>
    </row>
    <row r="34" spans="2:6" s="10" customFormat="1" ht="35" customHeight="1" x14ac:dyDescent="0.25">
      <c r="B34" s="83">
        <v>21100</v>
      </c>
      <c r="C34" s="84"/>
      <c r="D34" s="84" t="s">
        <v>210</v>
      </c>
      <c r="E34" s="66">
        <v>3800</v>
      </c>
      <c r="F34" s="25"/>
    </row>
    <row r="35" spans="2:6" s="10" customFormat="1" ht="35" customHeight="1" x14ac:dyDescent="0.25">
      <c r="B35" s="83">
        <v>81000</v>
      </c>
      <c r="C35" s="84"/>
      <c r="D35" s="84" t="s">
        <v>221</v>
      </c>
      <c r="E35" s="66">
        <v>1193</v>
      </c>
      <c r="F35" s="25"/>
    </row>
    <row r="36" spans="2:6" s="10" customFormat="1" ht="35" customHeight="1" x14ac:dyDescent="0.25">
      <c r="B36" s="83">
        <v>82200</v>
      </c>
      <c r="C36" s="84"/>
      <c r="D36" s="84" t="s">
        <v>202</v>
      </c>
      <c r="E36" s="66">
        <v>2692</v>
      </c>
      <c r="F36" s="25"/>
    </row>
    <row r="37" spans="2:6" s="10" customFormat="1" ht="35" customHeight="1" x14ac:dyDescent="0.25">
      <c r="B37" s="83">
        <v>82300</v>
      </c>
      <c r="C37" s="84"/>
      <c r="D37" s="84" t="s">
        <v>203</v>
      </c>
      <c r="E37" s="66">
        <v>1697</v>
      </c>
      <c r="F37" s="25"/>
    </row>
    <row r="38" spans="2:6" s="10" customFormat="1" ht="35" customHeight="1" x14ac:dyDescent="0.25">
      <c r="B38" s="83">
        <v>82400</v>
      </c>
      <c r="C38" s="84"/>
      <c r="D38" s="84" t="s">
        <v>204</v>
      </c>
      <c r="E38" s="66">
        <v>7106</v>
      </c>
      <c r="F38" s="25"/>
    </row>
    <row r="39" spans="2:6" s="10" customFormat="1" ht="35" customHeight="1" x14ac:dyDescent="0.25">
      <c r="B39" s="83">
        <v>82500</v>
      </c>
      <c r="C39" s="84"/>
      <c r="D39" s="84" t="s">
        <v>205</v>
      </c>
      <c r="E39" s="66">
        <v>913</v>
      </c>
      <c r="F39" s="25"/>
    </row>
    <row r="40" spans="2:6" s="10" customFormat="1" ht="35" customHeight="1" x14ac:dyDescent="0.25">
      <c r="B40" s="83">
        <v>82600</v>
      </c>
      <c r="C40" s="84"/>
      <c r="D40" s="84" t="s">
        <v>206</v>
      </c>
      <c r="E40" s="66">
        <v>794</v>
      </c>
      <c r="F40" s="25"/>
    </row>
    <row r="41" spans="2:6" s="10" customFormat="1" ht="35" customHeight="1" x14ac:dyDescent="0.25">
      <c r="B41" s="83">
        <v>82700</v>
      </c>
      <c r="C41" s="84"/>
      <c r="D41" s="84" t="s">
        <v>207</v>
      </c>
      <c r="E41" s="66">
        <v>1292</v>
      </c>
      <c r="F41" s="25"/>
    </row>
    <row r="42" spans="2:6" s="10" customFormat="1" ht="35" customHeight="1" x14ac:dyDescent="0.25">
      <c r="B42" s="83">
        <v>82800</v>
      </c>
      <c r="C42" s="84"/>
      <c r="D42" s="84" t="s">
        <v>208</v>
      </c>
      <c r="E42" s="66">
        <v>4303</v>
      </c>
      <c r="F42" s="25"/>
    </row>
    <row r="43" spans="2:6" s="24" customFormat="1" ht="35" customHeight="1" x14ac:dyDescent="0.25">
      <c r="B43" s="83">
        <v>82900</v>
      </c>
      <c r="C43" s="84"/>
      <c r="D43" s="84" t="s">
        <v>209</v>
      </c>
      <c r="E43" s="66">
        <v>773</v>
      </c>
    </row>
    <row r="44" spans="2:6" s="10" customFormat="1" ht="35" customHeight="1" x14ac:dyDescent="0.25">
      <c r="B44" s="85"/>
      <c r="C44" s="86"/>
      <c r="D44" s="86" t="s">
        <v>158</v>
      </c>
      <c r="E44" s="72">
        <f>SUM(E28:E43)</f>
        <v>552558</v>
      </c>
    </row>
    <row r="45" spans="2:6" s="10" customFormat="1" ht="35" customHeight="1" x14ac:dyDescent="0.25">
      <c r="B45" s="87"/>
      <c r="C45" s="81" t="s">
        <v>6</v>
      </c>
      <c r="D45" s="81" t="s">
        <v>280</v>
      </c>
      <c r="E45" s="70"/>
    </row>
    <row r="46" spans="2:6" s="10" customFormat="1" ht="35" customHeight="1" x14ac:dyDescent="0.25">
      <c r="B46" s="83">
        <v>11300</v>
      </c>
      <c r="C46" s="84"/>
      <c r="D46" s="84" t="s">
        <v>237</v>
      </c>
      <c r="E46" s="66">
        <v>56</v>
      </c>
      <c r="F46" s="25"/>
    </row>
    <row r="47" spans="2:6" s="10" customFormat="1" ht="35" customHeight="1" x14ac:dyDescent="0.25">
      <c r="B47" s="83">
        <v>11400</v>
      </c>
      <c r="C47" s="84"/>
      <c r="D47" s="84" t="s">
        <v>7</v>
      </c>
      <c r="E47" s="66">
        <v>5182</v>
      </c>
      <c r="F47" s="25">
        <f>E47+E74</f>
        <v>5183</v>
      </c>
    </row>
    <row r="48" spans="2:6" s="10" customFormat="1" ht="35" customHeight="1" x14ac:dyDescent="0.25">
      <c r="B48" s="83">
        <v>13700</v>
      </c>
      <c r="C48" s="84"/>
      <c r="D48" s="84" t="s">
        <v>247</v>
      </c>
      <c r="E48" s="66">
        <v>4269</v>
      </c>
    </row>
    <row r="49" spans="2:6" s="10" customFormat="1" ht="35" customHeight="1" x14ac:dyDescent="0.25">
      <c r="B49" s="83">
        <v>15500</v>
      </c>
      <c r="C49" s="84"/>
      <c r="D49" s="84" t="s">
        <v>177</v>
      </c>
      <c r="E49" s="66">
        <v>8592</v>
      </c>
    </row>
    <row r="50" spans="2:6" s="10" customFormat="1" ht="35" customHeight="1" x14ac:dyDescent="0.25">
      <c r="B50" s="83">
        <v>16900</v>
      </c>
      <c r="C50" s="84"/>
      <c r="D50" s="84" t="s">
        <v>148</v>
      </c>
      <c r="E50" s="66">
        <v>1246</v>
      </c>
    </row>
    <row r="51" spans="2:6" s="10" customFormat="1" ht="35" customHeight="1" x14ac:dyDescent="0.25">
      <c r="B51" s="83">
        <v>18500</v>
      </c>
      <c r="C51" s="84"/>
      <c r="D51" s="84" t="s">
        <v>196</v>
      </c>
      <c r="E51" s="66">
        <v>224</v>
      </c>
    </row>
    <row r="52" spans="2:6" s="10" customFormat="1" ht="35" customHeight="1" x14ac:dyDescent="0.25">
      <c r="B52" s="83">
        <v>19202</v>
      </c>
      <c r="C52" s="84"/>
      <c r="D52" s="84" t="s">
        <v>225</v>
      </c>
      <c r="E52" s="66">
        <v>3</v>
      </c>
      <c r="F52" s="25"/>
    </row>
    <row r="53" spans="2:6" s="28" customFormat="1" ht="35" customHeight="1" x14ac:dyDescent="0.7">
      <c r="B53" s="83">
        <v>81500</v>
      </c>
      <c r="C53" s="84"/>
      <c r="D53" s="84" t="s">
        <v>124</v>
      </c>
      <c r="E53" s="66">
        <v>956</v>
      </c>
    </row>
    <row r="54" spans="2:6" s="28" customFormat="1" ht="35" customHeight="1" x14ac:dyDescent="0.7">
      <c r="B54" s="83">
        <v>81600</v>
      </c>
      <c r="C54" s="84"/>
      <c r="D54" s="84" t="s">
        <v>266</v>
      </c>
      <c r="E54" s="66">
        <v>278</v>
      </c>
    </row>
    <row r="55" spans="2:6" s="28" customFormat="1" ht="35" customHeight="1" x14ac:dyDescent="0.7">
      <c r="B55" s="83">
        <v>82100</v>
      </c>
      <c r="C55" s="84"/>
      <c r="D55" s="84" t="s">
        <v>201</v>
      </c>
      <c r="E55" s="66">
        <v>10</v>
      </c>
    </row>
    <row r="56" spans="2:6" s="10" customFormat="1" ht="35" customHeight="1" x14ac:dyDescent="0.25">
      <c r="B56" s="85"/>
      <c r="C56" s="86"/>
      <c r="D56" s="86" t="s">
        <v>8</v>
      </c>
      <c r="E56" s="72">
        <f>SUM(E46:E55)</f>
        <v>20816</v>
      </c>
    </row>
    <row r="57" spans="2:6" s="10" customFormat="1" ht="35" customHeight="1" x14ac:dyDescent="0.25">
      <c r="B57" s="87"/>
      <c r="C57" s="81" t="s">
        <v>9</v>
      </c>
      <c r="D57" s="81" t="s">
        <v>26</v>
      </c>
      <c r="E57" s="70"/>
      <c r="F57" s="25"/>
    </row>
    <row r="58" spans="2:6" s="30" customFormat="1" ht="35" customHeight="1" x14ac:dyDescent="0.7">
      <c r="B58" s="83">
        <v>11300</v>
      </c>
      <c r="C58" s="84"/>
      <c r="D58" s="84" t="s">
        <v>57</v>
      </c>
      <c r="E58" s="66">
        <v>32036</v>
      </c>
      <c r="F58" s="29">
        <f>E58+E46</f>
        <v>32092</v>
      </c>
    </row>
    <row r="59" spans="2:6" s="24" customFormat="1" ht="35" customHeight="1" x14ac:dyDescent="0.25">
      <c r="B59" s="83">
        <v>81200</v>
      </c>
      <c r="C59" s="84"/>
      <c r="D59" s="84" t="s">
        <v>239</v>
      </c>
      <c r="E59" s="66">
        <v>4022</v>
      </c>
    </row>
    <row r="60" spans="2:6" s="10" customFormat="1" ht="35" customHeight="1" x14ac:dyDescent="0.25">
      <c r="B60" s="85"/>
      <c r="C60" s="86"/>
      <c r="D60" s="86" t="s">
        <v>10</v>
      </c>
      <c r="E60" s="72">
        <f>SUM(E58:E59)</f>
        <v>36058</v>
      </c>
    </row>
    <row r="61" spans="2:6" s="10" customFormat="1" ht="35" customHeight="1" x14ac:dyDescent="0.25">
      <c r="B61" s="87"/>
      <c r="C61" s="81" t="s">
        <v>11</v>
      </c>
      <c r="D61" s="81" t="s">
        <v>281</v>
      </c>
      <c r="E61" s="70"/>
    </row>
    <row r="62" spans="2:6" s="28" customFormat="1" ht="35" customHeight="1" x14ac:dyDescent="0.7">
      <c r="B62" s="83">
        <v>11500</v>
      </c>
      <c r="C62" s="84"/>
      <c r="D62" s="84" t="s">
        <v>48</v>
      </c>
      <c r="E62" s="66">
        <v>1188</v>
      </c>
    </row>
    <row r="63" spans="2:6" s="28" customFormat="1" ht="35" customHeight="1" x14ac:dyDescent="0.7">
      <c r="B63" s="83">
        <v>14214</v>
      </c>
      <c r="C63" s="84"/>
      <c r="D63" s="84" t="s">
        <v>243</v>
      </c>
      <c r="E63" s="66">
        <v>6740</v>
      </c>
    </row>
    <row r="64" spans="2:6" s="24" customFormat="1" ht="35" customHeight="1" x14ac:dyDescent="0.25">
      <c r="B64" s="83">
        <v>81600</v>
      </c>
      <c r="C64" s="84"/>
      <c r="D64" s="84" t="s">
        <v>125</v>
      </c>
      <c r="E64" s="66">
        <v>201575</v>
      </c>
      <c r="F64" s="36">
        <f>E64+E54</f>
        <v>201853</v>
      </c>
    </row>
    <row r="65" spans="2:5" s="10" customFormat="1" ht="35" customHeight="1" x14ac:dyDescent="0.25">
      <c r="B65" s="85"/>
      <c r="C65" s="86"/>
      <c r="D65" s="86" t="s">
        <v>165</v>
      </c>
      <c r="E65" s="72">
        <f>SUM(E62:E64)</f>
        <v>209503</v>
      </c>
    </row>
    <row r="66" spans="2:5" s="10" customFormat="1" ht="35" customHeight="1" x14ac:dyDescent="0.25">
      <c r="B66" s="87"/>
      <c r="C66" s="81" t="s">
        <v>13</v>
      </c>
      <c r="D66" s="81" t="s">
        <v>103</v>
      </c>
      <c r="E66" s="70"/>
    </row>
    <row r="67" spans="2:5" s="27" customFormat="1" ht="35" customHeight="1" x14ac:dyDescent="0.25">
      <c r="B67" s="83">
        <v>11900</v>
      </c>
      <c r="C67" s="84"/>
      <c r="D67" s="84" t="s">
        <v>160</v>
      </c>
      <c r="E67" s="66">
        <v>68555</v>
      </c>
    </row>
    <row r="68" spans="2:5" s="10" customFormat="1" ht="35" customHeight="1" x14ac:dyDescent="0.25">
      <c r="B68" s="83">
        <v>12307</v>
      </c>
      <c r="C68" s="84"/>
      <c r="D68" s="84" t="s">
        <v>226</v>
      </c>
      <c r="E68" s="66">
        <v>7259</v>
      </c>
    </row>
    <row r="69" spans="2:5" s="10" customFormat="1" ht="35" customHeight="1" x14ac:dyDescent="0.25">
      <c r="B69" s="83">
        <v>12402</v>
      </c>
      <c r="C69" s="84"/>
      <c r="D69" s="84" t="s">
        <v>227</v>
      </c>
      <c r="E69" s="66">
        <v>59529</v>
      </c>
    </row>
    <row r="70" spans="2:5" s="28" customFormat="1" ht="35" customHeight="1" x14ac:dyDescent="0.7">
      <c r="B70" s="83">
        <v>17800</v>
      </c>
      <c r="C70" s="84"/>
      <c r="D70" s="84" t="s">
        <v>119</v>
      </c>
      <c r="E70" s="66">
        <v>4471</v>
      </c>
    </row>
    <row r="71" spans="2:5" s="24" customFormat="1" ht="35" customHeight="1" x14ac:dyDescent="0.25">
      <c r="B71" s="85"/>
      <c r="C71" s="86"/>
      <c r="D71" s="86" t="s">
        <v>105</v>
      </c>
      <c r="E71" s="72">
        <f>SUM(E67:E70)</f>
        <v>139814</v>
      </c>
    </row>
    <row r="72" spans="2:5" s="10" customFormat="1" ht="35" customHeight="1" x14ac:dyDescent="0.25">
      <c r="B72" s="87"/>
      <c r="C72" s="81" t="s">
        <v>14</v>
      </c>
      <c r="D72" s="81" t="s">
        <v>34</v>
      </c>
      <c r="E72" s="70"/>
    </row>
    <row r="73" spans="2:5" s="10" customFormat="1" ht="35" customHeight="1" x14ac:dyDescent="0.25">
      <c r="B73" s="83">
        <v>18400</v>
      </c>
      <c r="C73" s="84"/>
      <c r="D73" s="84" t="s">
        <v>96</v>
      </c>
      <c r="E73" s="66">
        <v>4181</v>
      </c>
    </row>
    <row r="74" spans="2:5" s="10" customFormat="1" ht="35" customHeight="1" x14ac:dyDescent="0.25">
      <c r="B74" s="83">
        <v>11403</v>
      </c>
      <c r="C74" s="84"/>
      <c r="D74" s="84" t="s">
        <v>234</v>
      </c>
      <c r="E74" s="66">
        <v>1</v>
      </c>
    </row>
    <row r="75" spans="2:5" s="10" customFormat="1" ht="35" customHeight="1" x14ac:dyDescent="0.25">
      <c r="B75" s="83">
        <v>15000</v>
      </c>
      <c r="C75" s="84"/>
      <c r="D75" s="84" t="s">
        <v>164</v>
      </c>
      <c r="E75" s="66">
        <v>3122</v>
      </c>
    </row>
    <row r="76" spans="2:5" s="10" customFormat="1" ht="35" customHeight="1" x14ac:dyDescent="0.25">
      <c r="B76" s="83">
        <v>15900</v>
      </c>
      <c r="C76" s="84"/>
      <c r="D76" s="84" t="s">
        <v>93</v>
      </c>
      <c r="E76" s="66">
        <v>455</v>
      </c>
    </row>
    <row r="77" spans="2:5" s="28" customFormat="1" ht="35" customHeight="1" x14ac:dyDescent="0.7">
      <c r="B77" s="83">
        <v>19900</v>
      </c>
      <c r="C77" s="84"/>
      <c r="D77" s="84" t="s">
        <v>99</v>
      </c>
      <c r="E77" s="66">
        <v>246</v>
      </c>
    </row>
    <row r="78" spans="2:5" s="28" customFormat="1" ht="35" customHeight="1" x14ac:dyDescent="0.7">
      <c r="B78" s="83">
        <v>83100</v>
      </c>
      <c r="C78" s="84"/>
      <c r="D78" s="84" t="s">
        <v>236</v>
      </c>
      <c r="E78" s="66">
        <v>200</v>
      </c>
    </row>
    <row r="79" spans="2:5" s="24" customFormat="1" ht="35" customHeight="1" x14ac:dyDescent="0.25">
      <c r="B79" s="85"/>
      <c r="C79" s="86"/>
      <c r="D79" s="86" t="s">
        <v>35</v>
      </c>
      <c r="E79" s="72">
        <f>SUM(E73:E78)</f>
        <v>8205</v>
      </c>
    </row>
    <row r="80" spans="2:5" s="10" customFormat="1" ht="35" customHeight="1" x14ac:dyDescent="0.25">
      <c r="B80" s="87"/>
      <c r="C80" s="81" t="s">
        <v>15</v>
      </c>
      <c r="D80" s="81" t="s">
        <v>176</v>
      </c>
      <c r="E80" s="70"/>
    </row>
    <row r="81" spans="2:5" s="28" customFormat="1" ht="35" customHeight="1" x14ac:dyDescent="0.7">
      <c r="B81" s="83">
        <v>11000</v>
      </c>
      <c r="C81" s="84"/>
      <c r="D81" s="84" t="s">
        <v>113</v>
      </c>
      <c r="E81" s="66">
        <v>49400</v>
      </c>
    </row>
    <row r="82" spans="2:5" s="24" customFormat="1" ht="35" customHeight="1" x14ac:dyDescent="0.25">
      <c r="B82" s="85"/>
      <c r="C82" s="86"/>
      <c r="D82" s="86" t="s">
        <v>222</v>
      </c>
      <c r="E82" s="72">
        <f>SUM(E81:E81)</f>
        <v>49400</v>
      </c>
    </row>
    <row r="83" spans="2:5" s="10" customFormat="1" ht="35" customHeight="1" x14ac:dyDescent="0.25">
      <c r="B83" s="87"/>
      <c r="C83" s="81" t="s">
        <v>16</v>
      </c>
      <c r="D83" s="81" t="s">
        <v>102</v>
      </c>
      <c r="E83" s="70"/>
    </row>
    <row r="84" spans="2:5" s="28" customFormat="1" ht="35" customHeight="1" x14ac:dyDescent="0.7">
      <c r="B84" s="83">
        <v>11100</v>
      </c>
      <c r="C84" s="84"/>
      <c r="D84" s="84" t="s">
        <v>114</v>
      </c>
      <c r="E84" s="66">
        <v>15378</v>
      </c>
    </row>
    <row r="85" spans="2:5" s="24" customFormat="1" ht="35" customHeight="1" x14ac:dyDescent="0.25">
      <c r="B85" s="85"/>
      <c r="C85" s="86"/>
      <c r="D85" s="86" t="s">
        <v>58</v>
      </c>
      <c r="E85" s="72">
        <f>SUM(E84:E84)</f>
        <v>15378</v>
      </c>
    </row>
    <row r="86" spans="2:5" s="10" customFormat="1" ht="35" customHeight="1" x14ac:dyDescent="0.25">
      <c r="B86" s="87"/>
      <c r="C86" s="81" t="s">
        <v>108</v>
      </c>
      <c r="D86" s="81" t="s">
        <v>282</v>
      </c>
      <c r="E86" s="70"/>
    </row>
    <row r="87" spans="2:5" s="10" customFormat="1" ht="35" customHeight="1" x14ac:dyDescent="0.25">
      <c r="B87" s="83">
        <v>11700</v>
      </c>
      <c r="C87" s="84"/>
      <c r="D87" s="84" t="s">
        <v>116</v>
      </c>
      <c r="E87" s="66">
        <v>27669</v>
      </c>
    </row>
    <row r="88" spans="2:5" s="10" customFormat="1" ht="35" customHeight="1" x14ac:dyDescent="0.25">
      <c r="B88" s="83">
        <v>14222</v>
      </c>
      <c r="C88" s="84"/>
      <c r="D88" s="84" t="s">
        <v>59</v>
      </c>
      <c r="E88" s="66">
        <v>86433</v>
      </c>
    </row>
    <row r="89" spans="2:5" s="28" customFormat="1" ht="35" customHeight="1" x14ac:dyDescent="0.7">
      <c r="B89" s="83">
        <v>19400</v>
      </c>
      <c r="C89" s="84"/>
      <c r="D89" s="84" t="s">
        <v>121</v>
      </c>
      <c r="E89" s="66">
        <v>110343</v>
      </c>
    </row>
    <row r="90" spans="2:5" s="24" customFormat="1" ht="35" customHeight="1" x14ac:dyDescent="0.25">
      <c r="B90" s="85"/>
      <c r="C90" s="86"/>
      <c r="D90" s="86" t="s">
        <v>18</v>
      </c>
      <c r="E90" s="72">
        <f>SUM(E87:E89)</f>
        <v>224445</v>
      </c>
    </row>
    <row r="91" spans="2:5" s="10" customFormat="1" ht="35" customHeight="1" x14ac:dyDescent="0.25">
      <c r="B91" s="87"/>
      <c r="C91" s="81" t="s">
        <v>17</v>
      </c>
      <c r="D91" s="81" t="s">
        <v>283</v>
      </c>
      <c r="E91" s="70"/>
    </row>
    <row r="92" spans="2:5" s="10" customFormat="1" ht="35" customHeight="1" x14ac:dyDescent="0.25">
      <c r="B92" s="83">
        <v>10900</v>
      </c>
      <c r="C92" s="84"/>
      <c r="D92" s="84" t="s">
        <v>112</v>
      </c>
      <c r="E92" s="66">
        <v>23670</v>
      </c>
    </row>
    <row r="93" spans="2:5" s="10" customFormat="1" ht="35" customHeight="1" x14ac:dyDescent="0.25">
      <c r="B93" s="83">
        <v>15700</v>
      </c>
      <c r="C93" s="84"/>
      <c r="D93" s="84" t="s">
        <v>145</v>
      </c>
      <c r="E93" s="66">
        <v>10</v>
      </c>
    </row>
    <row r="94" spans="2:5" s="10" customFormat="1" ht="35" customHeight="1" x14ac:dyDescent="0.25">
      <c r="B94" s="83">
        <v>16700</v>
      </c>
      <c r="C94" s="84"/>
      <c r="D94" s="84" t="s">
        <v>123</v>
      </c>
      <c r="E94" s="66">
        <v>15500</v>
      </c>
    </row>
    <row r="95" spans="2:5" s="10" customFormat="1" ht="35" customHeight="1" x14ac:dyDescent="0.25">
      <c r="B95" s="83">
        <v>18600</v>
      </c>
      <c r="C95" s="84"/>
      <c r="D95" s="84" t="s">
        <v>197</v>
      </c>
      <c r="E95" s="66">
        <v>9039</v>
      </c>
    </row>
    <row r="96" spans="2:5" s="10" customFormat="1" ht="35" customHeight="1" x14ac:dyDescent="0.25">
      <c r="B96" s="83">
        <v>19600</v>
      </c>
      <c r="C96" s="84"/>
      <c r="D96" s="84" t="s">
        <v>150</v>
      </c>
      <c r="E96" s="66">
        <v>218</v>
      </c>
    </row>
    <row r="97" spans="2:5" s="10" customFormat="1" ht="35" customHeight="1" x14ac:dyDescent="0.25">
      <c r="B97" s="83">
        <v>81300</v>
      </c>
      <c r="C97" s="84"/>
      <c r="D97" s="84" t="s">
        <v>151</v>
      </c>
      <c r="E97" s="66">
        <v>3</v>
      </c>
    </row>
    <row r="98" spans="2:5" s="10" customFormat="1" ht="35" customHeight="1" x14ac:dyDescent="0.25">
      <c r="B98" s="83">
        <v>81400</v>
      </c>
      <c r="C98" s="84"/>
      <c r="D98" s="84" t="s">
        <v>156</v>
      </c>
      <c r="E98" s="66">
        <v>8</v>
      </c>
    </row>
    <row r="99" spans="2:5" s="28" customFormat="1" ht="35" customHeight="1" x14ac:dyDescent="0.7">
      <c r="B99" s="83">
        <v>81700</v>
      </c>
      <c r="C99" s="84"/>
      <c r="D99" s="84" t="s">
        <v>152</v>
      </c>
      <c r="E99" s="66">
        <v>800000</v>
      </c>
    </row>
    <row r="100" spans="2:5" s="28" customFormat="1" ht="35" customHeight="1" x14ac:dyDescent="0.7">
      <c r="B100" s="85"/>
      <c r="C100" s="86"/>
      <c r="D100" s="86" t="s">
        <v>245</v>
      </c>
      <c r="E100" s="72">
        <f>SUM(E92:E99)</f>
        <v>848448</v>
      </c>
    </row>
    <row r="101" spans="2:5" s="10" customFormat="1" ht="35" customHeight="1" x14ac:dyDescent="0.25">
      <c r="B101" s="87"/>
      <c r="C101" s="81" t="s">
        <v>244</v>
      </c>
      <c r="D101" s="81" t="s">
        <v>284</v>
      </c>
      <c r="E101" s="70"/>
    </row>
    <row r="102" spans="2:5" s="10" customFormat="1" ht="35" customHeight="1" x14ac:dyDescent="0.25">
      <c r="B102" s="83">
        <v>40500</v>
      </c>
      <c r="C102" s="84"/>
      <c r="D102" s="84" t="s">
        <v>241</v>
      </c>
      <c r="E102" s="66">
        <v>8921</v>
      </c>
    </row>
    <row r="103" spans="2:5" s="28" customFormat="1" ht="35" customHeight="1" x14ac:dyDescent="0.7">
      <c r="B103" s="85"/>
      <c r="C103" s="86"/>
      <c r="D103" s="86" t="s">
        <v>246</v>
      </c>
      <c r="E103" s="72">
        <f>SUM(E102)</f>
        <v>8921</v>
      </c>
    </row>
    <row r="104" spans="2:5" s="28" customFormat="1" ht="35" customHeight="1" x14ac:dyDescent="0.7">
      <c r="B104" s="87">
        <v>19000</v>
      </c>
      <c r="C104" s="81"/>
      <c r="D104" s="81" t="s">
        <v>19</v>
      </c>
      <c r="E104" s="70">
        <v>50000</v>
      </c>
    </row>
    <row r="105" spans="2:5" ht="35" customHeight="1" thickBot="1" x14ac:dyDescent="0.65">
      <c r="B105" s="88"/>
      <c r="C105" s="257" t="s">
        <v>126</v>
      </c>
      <c r="D105" s="257"/>
      <c r="E105" s="89">
        <f>SUM(E23+E26+E44+E56+E60+E65+E71+E79+E82+E85+E90+E100+E103+E104)</f>
        <v>3607000</v>
      </c>
    </row>
    <row r="106" spans="2:5" x14ac:dyDescent="0.6">
      <c r="E106" s="31">
        <v>3607000</v>
      </c>
    </row>
    <row r="107" spans="2:5" x14ac:dyDescent="0.6">
      <c r="E107" s="31">
        <f>E105-E106</f>
        <v>0</v>
      </c>
    </row>
  </sheetData>
  <mergeCells count="8">
    <mergeCell ref="C105:D105"/>
    <mergeCell ref="G5:H5"/>
    <mergeCell ref="C5:D6"/>
    <mergeCell ref="B2:D2"/>
    <mergeCell ref="B3:D3"/>
    <mergeCell ref="D4:E4"/>
    <mergeCell ref="E5:E6"/>
    <mergeCell ref="B5:B6"/>
  </mergeCells>
  <hyperlinks>
    <hyperlink ref="G5:H5" location="'البيانات '!A1" display="العودة إلى صفحة البيانات" xr:uid="{EA882736-5343-4EF4-9625-6F6B37FCF4A1}"/>
  </hyperlinks>
  <printOptions horizontalCentered="1" gridLinesSet="0"/>
  <pageMargins left="0.39370078740157483" right="0.39370078740157483" top="0.51181102362204722" bottom="0.11811023622047245" header="0.51181102362204722" footer="0.15748031496062992"/>
  <pageSetup paperSize="9" scale="82" fitToHeight="0" orientation="portrait" r:id="rId1"/>
  <headerFooter alignWithMargins="0">
    <oddFooter>&amp;C&amp;"AF_Najed,Normal Traditional"&amp;12&amp;K0070C0صفحة &amp;P من &amp;N</oddFooter>
  </headerFooter>
  <rowBreaks count="3" manualBreakCount="3">
    <brk id="26" min="1" max="4" man="1"/>
    <brk id="56" min="1" max="4" man="1"/>
    <brk id="82" min="1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I43"/>
  <sheetViews>
    <sheetView showGridLines="0" rightToLeft="1" zoomScale="90" zoomScaleNormal="90" zoomScaleSheetLayoutView="100" workbookViewId="0">
      <selection activeCell="H5" sqref="H5"/>
    </sheetView>
  </sheetViews>
  <sheetFormatPr defaultColWidth="9.1796875" defaultRowHeight="13.5" x14ac:dyDescent="0.35"/>
  <cols>
    <col min="1" max="1" width="9.1796875" style="21"/>
    <col min="2" max="2" width="10.1796875" style="19" customWidth="1"/>
    <col min="3" max="3" width="10.1796875" style="20" customWidth="1"/>
    <col min="4" max="4" width="10.1796875" style="19" customWidth="1"/>
    <col min="5" max="5" width="72.453125" style="21" customWidth="1"/>
    <col min="6" max="6" width="21" style="22" customWidth="1"/>
    <col min="7" max="7" width="9.1796875" style="21"/>
    <col min="8" max="8" width="23.26953125" style="21" customWidth="1"/>
    <col min="9" max="9" width="4.36328125" style="21" customWidth="1"/>
    <col min="10" max="10" width="15.36328125" style="21" customWidth="1"/>
    <col min="11" max="16384" width="9.1796875" style="21"/>
  </cols>
  <sheetData>
    <row r="1" spans="2:9" s="17" customFormat="1" ht="20.5" x14ac:dyDescent="0.25">
      <c r="B1" s="264" t="s">
        <v>60</v>
      </c>
      <c r="C1" s="264"/>
      <c r="D1" s="264"/>
      <c r="E1" s="264"/>
      <c r="F1" s="264"/>
    </row>
    <row r="2" spans="2:9" s="18" customFormat="1" ht="30.75" customHeight="1" x14ac:dyDescent="0.25">
      <c r="B2" s="265" t="s">
        <v>61</v>
      </c>
      <c r="C2" s="265"/>
      <c r="D2" s="265"/>
      <c r="E2" s="265"/>
      <c r="F2" s="265"/>
    </row>
    <row r="3" spans="2:9" s="18" customFormat="1" ht="24.75" customHeight="1" x14ac:dyDescent="0.25">
      <c r="B3" s="265" t="s">
        <v>267</v>
      </c>
      <c r="C3" s="265"/>
      <c r="D3" s="265"/>
      <c r="E3" s="265"/>
      <c r="F3" s="265"/>
    </row>
    <row r="4" spans="2:9" ht="21" thickBot="1" x14ac:dyDescent="0.85">
      <c r="B4" s="90"/>
      <c r="C4" s="91"/>
      <c r="D4" s="90"/>
      <c r="E4" s="95"/>
      <c r="F4" s="95" t="s">
        <v>84</v>
      </c>
    </row>
    <row r="5" spans="2:9" s="18" customFormat="1" ht="35" customHeight="1" x14ac:dyDescent="0.25">
      <c r="B5" s="266" t="s">
        <v>62</v>
      </c>
      <c r="C5" s="251"/>
      <c r="D5" s="251"/>
      <c r="E5" s="251" t="s">
        <v>66</v>
      </c>
      <c r="F5" s="267" t="s">
        <v>285</v>
      </c>
      <c r="H5" s="214" t="s">
        <v>352</v>
      </c>
      <c r="I5" s="214"/>
    </row>
    <row r="6" spans="2:9" s="18" customFormat="1" ht="35" customHeight="1" x14ac:dyDescent="0.25">
      <c r="B6" s="96" t="s">
        <v>63</v>
      </c>
      <c r="C6" s="97" t="s">
        <v>64</v>
      </c>
      <c r="D6" s="98" t="s">
        <v>65</v>
      </c>
      <c r="E6" s="252"/>
      <c r="F6" s="268"/>
    </row>
    <row r="7" spans="2:9" s="18" customFormat="1" ht="35" customHeight="1" x14ac:dyDescent="0.25">
      <c r="B7" s="107"/>
      <c r="C7" s="108"/>
      <c r="D7" s="109"/>
      <c r="E7" s="99" t="s">
        <v>286</v>
      </c>
      <c r="F7" s="110"/>
    </row>
    <row r="8" spans="2:9" s="18" customFormat="1" ht="35" customHeight="1" x14ac:dyDescent="0.25">
      <c r="B8" s="73">
        <v>21</v>
      </c>
      <c r="C8" s="92">
        <v>101</v>
      </c>
      <c r="D8" s="92">
        <v>1</v>
      </c>
      <c r="E8" s="100" t="s">
        <v>289</v>
      </c>
      <c r="F8" s="74">
        <v>684000</v>
      </c>
    </row>
    <row r="9" spans="2:9" s="18" customFormat="1" ht="35" customHeight="1" x14ac:dyDescent="0.25">
      <c r="B9" s="73">
        <v>11</v>
      </c>
      <c r="C9" s="92">
        <v>105</v>
      </c>
      <c r="D9" s="92">
        <v>1</v>
      </c>
      <c r="E9" s="100" t="s">
        <v>288</v>
      </c>
      <c r="F9" s="74">
        <v>635000</v>
      </c>
    </row>
    <row r="10" spans="2:9" s="18" customFormat="1" ht="35" customHeight="1" x14ac:dyDescent="0.25">
      <c r="B10" s="73">
        <v>11</v>
      </c>
      <c r="C10" s="92">
        <v>105</v>
      </c>
      <c r="D10" s="92">
        <v>1</v>
      </c>
      <c r="E10" s="101" t="s">
        <v>287</v>
      </c>
      <c r="F10" s="74">
        <v>100000</v>
      </c>
    </row>
    <row r="11" spans="2:9" s="18" customFormat="1" ht="35" customHeight="1" x14ac:dyDescent="0.25">
      <c r="B11" s="73">
        <v>11</v>
      </c>
      <c r="C11" s="92">
        <v>103</v>
      </c>
      <c r="D11" s="92">
        <v>1</v>
      </c>
      <c r="E11" s="101" t="s">
        <v>67</v>
      </c>
      <c r="F11" s="74">
        <v>200000</v>
      </c>
    </row>
    <row r="12" spans="2:9" s="18" customFormat="1" ht="35" customHeight="1" x14ac:dyDescent="0.25">
      <c r="B12" s="73">
        <v>11</v>
      </c>
      <c r="C12" s="92">
        <v>104</v>
      </c>
      <c r="D12" s="92">
        <v>1</v>
      </c>
      <c r="E12" s="101" t="s">
        <v>68</v>
      </c>
      <c r="F12" s="74">
        <v>31045</v>
      </c>
    </row>
    <row r="13" spans="2:9" s="18" customFormat="1" ht="35" customHeight="1" x14ac:dyDescent="0.25">
      <c r="B13" s="73">
        <v>41</v>
      </c>
      <c r="C13" s="92">
        <v>104</v>
      </c>
      <c r="D13" s="92">
        <v>1</v>
      </c>
      <c r="E13" s="101" t="s">
        <v>69</v>
      </c>
      <c r="F13" s="74">
        <v>55200</v>
      </c>
    </row>
    <row r="14" spans="2:9" s="18" customFormat="1" ht="35" customHeight="1" x14ac:dyDescent="0.25">
      <c r="B14" s="73">
        <v>51</v>
      </c>
      <c r="C14" s="92">
        <v>105</v>
      </c>
      <c r="D14" s="92">
        <v>1</v>
      </c>
      <c r="E14" s="101" t="s">
        <v>231</v>
      </c>
      <c r="F14" s="74">
        <v>22240</v>
      </c>
    </row>
    <row r="15" spans="2:9" s="18" customFormat="1" ht="35" customHeight="1" x14ac:dyDescent="0.25">
      <c r="B15" s="73">
        <v>52</v>
      </c>
      <c r="C15" s="92">
        <v>105</v>
      </c>
      <c r="D15" s="92">
        <v>1</v>
      </c>
      <c r="E15" s="101" t="s">
        <v>232</v>
      </c>
      <c r="F15" s="74">
        <v>80000</v>
      </c>
    </row>
    <row r="16" spans="2:9" s="18" customFormat="1" ht="35" customHeight="1" x14ac:dyDescent="0.25">
      <c r="B16" s="73">
        <v>53</v>
      </c>
      <c r="C16" s="92">
        <v>105</v>
      </c>
      <c r="D16" s="92">
        <v>1</v>
      </c>
      <c r="E16" s="101" t="s">
        <v>70</v>
      </c>
      <c r="F16" s="74">
        <v>35290</v>
      </c>
    </row>
    <row r="17" spans="2:6" s="18" customFormat="1" ht="35" customHeight="1" x14ac:dyDescent="0.25">
      <c r="B17" s="73">
        <v>54</v>
      </c>
      <c r="C17" s="92">
        <v>105</v>
      </c>
      <c r="D17" s="92">
        <v>1</v>
      </c>
      <c r="E17" s="101" t="s">
        <v>71</v>
      </c>
      <c r="F17" s="74">
        <v>30353</v>
      </c>
    </row>
    <row r="18" spans="2:6" s="18" customFormat="1" ht="35" customHeight="1" x14ac:dyDescent="0.25">
      <c r="B18" s="73">
        <v>55</v>
      </c>
      <c r="C18" s="92">
        <v>105</v>
      </c>
      <c r="D18" s="92">
        <v>1</v>
      </c>
      <c r="E18" s="101" t="s">
        <v>72</v>
      </c>
      <c r="F18" s="74">
        <v>13581</v>
      </c>
    </row>
    <row r="19" spans="2:6" s="18" customFormat="1" ht="35" customHeight="1" x14ac:dyDescent="0.25">
      <c r="B19" s="73">
        <v>56</v>
      </c>
      <c r="C19" s="92">
        <v>105</v>
      </c>
      <c r="D19" s="92">
        <v>1</v>
      </c>
      <c r="E19" s="101" t="s">
        <v>290</v>
      </c>
      <c r="F19" s="74">
        <v>3933</v>
      </c>
    </row>
    <row r="20" spans="2:6" s="18" customFormat="1" ht="35" customHeight="1" x14ac:dyDescent="0.25">
      <c r="B20" s="73">
        <v>62</v>
      </c>
      <c r="C20" s="92">
        <v>105</v>
      </c>
      <c r="D20" s="92">
        <v>1</v>
      </c>
      <c r="E20" s="101" t="s">
        <v>154</v>
      </c>
      <c r="F20" s="74">
        <v>800</v>
      </c>
    </row>
    <row r="21" spans="2:6" s="18" customFormat="1" ht="35" customHeight="1" x14ac:dyDescent="0.25">
      <c r="B21" s="73">
        <v>11</v>
      </c>
      <c r="C21" s="92">
        <v>106</v>
      </c>
      <c r="D21" s="92">
        <v>1</v>
      </c>
      <c r="E21" s="101" t="s">
        <v>73</v>
      </c>
      <c r="F21" s="74">
        <v>250000</v>
      </c>
    </row>
    <row r="22" spans="2:6" s="18" customFormat="1" ht="35" customHeight="1" x14ac:dyDescent="0.25">
      <c r="B22" s="102"/>
      <c r="C22" s="93"/>
      <c r="D22" s="93"/>
      <c r="E22" s="104" t="s">
        <v>291</v>
      </c>
      <c r="F22" s="79">
        <f>SUM(F8:F21)</f>
        <v>2141442</v>
      </c>
    </row>
    <row r="23" spans="2:6" s="18" customFormat="1" ht="35" customHeight="1" x14ac:dyDescent="0.25">
      <c r="B23" s="75"/>
      <c r="C23" s="94"/>
      <c r="D23" s="94"/>
      <c r="E23" s="105" t="s">
        <v>292</v>
      </c>
      <c r="F23" s="76"/>
    </row>
    <row r="24" spans="2:6" s="18" customFormat="1" ht="35" customHeight="1" x14ac:dyDescent="0.25">
      <c r="B24" s="73">
        <v>16</v>
      </c>
      <c r="C24" s="92">
        <v>108</v>
      </c>
      <c r="D24" s="92">
        <v>1</v>
      </c>
      <c r="E24" s="101" t="s">
        <v>167</v>
      </c>
      <c r="F24" s="74">
        <v>100000</v>
      </c>
    </row>
    <row r="25" spans="2:6" s="18" customFormat="1" ht="35" customHeight="1" x14ac:dyDescent="0.25">
      <c r="B25" s="73">
        <v>17</v>
      </c>
      <c r="C25" s="92">
        <v>108</v>
      </c>
      <c r="D25" s="92">
        <v>1</v>
      </c>
      <c r="E25" s="101" t="s">
        <v>168</v>
      </c>
      <c r="F25" s="74">
        <v>1000</v>
      </c>
    </row>
    <row r="26" spans="2:6" s="18" customFormat="1" ht="35" customHeight="1" x14ac:dyDescent="0.25">
      <c r="B26" s="73">
        <v>18</v>
      </c>
      <c r="C26" s="92">
        <v>108</v>
      </c>
      <c r="D26" s="92">
        <v>1</v>
      </c>
      <c r="E26" s="101" t="s">
        <v>235</v>
      </c>
      <c r="F26" s="74">
        <v>65000</v>
      </c>
    </row>
    <row r="27" spans="2:6" s="18" customFormat="1" ht="35" customHeight="1" x14ac:dyDescent="0.25">
      <c r="B27" s="73">
        <v>21</v>
      </c>
      <c r="C27" s="92">
        <v>108</v>
      </c>
      <c r="D27" s="92">
        <v>1</v>
      </c>
      <c r="E27" s="101" t="s">
        <v>74</v>
      </c>
      <c r="F27" s="74">
        <v>17500</v>
      </c>
    </row>
    <row r="28" spans="2:6" s="18" customFormat="1" ht="35" customHeight="1" x14ac:dyDescent="0.25">
      <c r="B28" s="73">
        <v>31</v>
      </c>
      <c r="C28" s="92">
        <v>108</v>
      </c>
      <c r="D28" s="92">
        <v>1</v>
      </c>
      <c r="E28" s="101" t="s">
        <v>169</v>
      </c>
      <c r="F28" s="74">
        <v>29480</v>
      </c>
    </row>
    <row r="29" spans="2:6" s="18" customFormat="1" ht="35" customHeight="1" x14ac:dyDescent="0.25">
      <c r="B29" s="73">
        <v>41</v>
      </c>
      <c r="C29" s="92">
        <v>108</v>
      </c>
      <c r="D29" s="92">
        <v>1</v>
      </c>
      <c r="E29" s="101" t="s">
        <v>198</v>
      </c>
      <c r="F29" s="74">
        <v>800000</v>
      </c>
    </row>
    <row r="30" spans="2:6" s="18" customFormat="1" ht="35" customHeight="1" x14ac:dyDescent="0.25">
      <c r="B30" s="73">
        <v>42</v>
      </c>
      <c r="C30" s="92">
        <v>108</v>
      </c>
      <c r="D30" s="92">
        <v>1</v>
      </c>
      <c r="E30" s="101" t="s">
        <v>75</v>
      </c>
      <c r="F30" s="74">
        <v>20231</v>
      </c>
    </row>
    <row r="31" spans="2:6" s="18" customFormat="1" ht="35" customHeight="1" x14ac:dyDescent="0.25">
      <c r="B31" s="73">
        <v>11</v>
      </c>
      <c r="C31" s="92">
        <v>109</v>
      </c>
      <c r="D31" s="92">
        <v>1</v>
      </c>
      <c r="E31" s="101" t="s">
        <v>76</v>
      </c>
      <c r="F31" s="74">
        <v>71000</v>
      </c>
    </row>
    <row r="32" spans="2:6" s="18" customFormat="1" ht="35" customHeight="1" x14ac:dyDescent="0.25">
      <c r="B32" s="73">
        <v>12</v>
      </c>
      <c r="C32" s="92">
        <v>109</v>
      </c>
      <c r="D32" s="92">
        <v>1</v>
      </c>
      <c r="E32" s="101" t="s">
        <v>175</v>
      </c>
      <c r="F32" s="74">
        <v>68000</v>
      </c>
    </row>
    <row r="33" spans="2:6" s="18" customFormat="1" ht="35" customHeight="1" x14ac:dyDescent="0.25">
      <c r="B33" s="73">
        <v>11</v>
      </c>
      <c r="C33" s="92">
        <v>110</v>
      </c>
      <c r="D33" s="92">
        <v>1</v>
      </c>
      <c r="E33" s="101" t="s">
        <v>77</v>
      </c>
      <c r="F33" s="74">
        <v>115000</v>
      </c>
    </row>
    <row r="34" spans="2:6" s="18" customFormat="1" ht="35" customHeight="1" x14ac:dyDescent="0.25">
      <c r="B34" s="73">
        <v>11</v>
      </c>
      <c r="C34" s="92">
        <v>112</v>
      </c>
      <c r="D34" s="92">
        <v>1</v>
      </c>
      <c r="E34" s="101" t="s">
        <v>174</v>
      </c>
      <c r="F34" s="74">
        <v>13000</v>
      </c>
    </row>
    <row r="35" spans="2:6" s="18" customFormat="1" ht="35" customHeight="1" x14ac:dyDescent="0.25">
      <c r="B35" s="73">
        <v>21</v>
      </c>
      <c r="C35" s="92">
        <v>112</v>
      </c>
      <c r="D35" s="92">
        <v>1</v>
      </c>
      <c r="E35" s="101" t="s">
        <v>78</v>
      </c>
      <c r="F35" s="74">
        <v>80</v>
      </c>
    </row>
    <row r="36" spans="2:6" s="18" customFormat="1" ht="35" customHeight="1" x14ac:dyDescent="0.25">
      <c r="B36" s="73">
        <v>22</v>
      </c>
      <c r="C36" s="92">
        <v>112</v>
      </c>
      <c r="D36" s="92">
        <v>1</v>
      </c>
      <c r="E36" s="101" t="s">
        <v>170</v>
      </c>
      <c r="F36" s="74">
        <v>367</v>
      </c>
    </row>
    <row r="37" spans="2:6" s="18" customFormat="1" ht="35" customHeight="1" x14ac:dyDescent="0.25">
      <c r="B37" s="73">
        <v>23</v>
      </c>
      <c r="C37" s="92">
        <v>112</v>
      </c>
      <c r="D37" s="92">
        <v>1</v>
      </c>
      <c r="E37" s="101" t="s">
        <v>233</v>
      </c>
      <c r="F37" s="74">
        <v>520</v>
      </c>
    </row>
    <row r="38" spans="2:6" s="18" customFormat="1" ht="35" customHeight="1" x14ac:dyDescent="0.25">
      <c r="B38" s="73">
        <v>24</v>
      </c>
      <c r="C38" s="92">
        <v>112</v>
      </c>
      <c r="D38" s="92">
        <v>1</v>
      </c>
      <c r="E38" s="101" t="s">
        <v>171</v>
      </c>
      <c r="F38" s="74">
        <v>21314</v>
      </c>
    </row>
    <row r="39" spans="2:6" s="18" customFormat="1" ht="35" customHeight="1" x14ac:dyDescent="0.25">
      <c r="B39" s="73">
        <v>26</v>
      </c>
      <c r="C39" s="92">
        <v>112</v>
      </c>
      <c r="D39" s="92">
        <v>1</v>
      </c>
      <c r="E39" s="101" t="s">
        <v>172</v>
      </c>
      <c r="F39" s="74">
        <v>80066</v>
      </c>
    </row>
    <row r="40" spans="2:6" ht="35" customHeight="1" x14ac:dyDescent="0.35">
      <c r="B40" s="73">
        <v>12</v>
      </c>
      <c r="C40" s="92">
        <v>100</v>
      </c>
      <c r="D40" s="92">
        <v>1</v>
      </c>
      <c r="E40" s="101" t="s">
        <v>173</v>
      </c>
      <c r="F40" s="74">
        <v>13000</v>
      </c>
    </row>
    <row r="41" spans="2:6" ht="35" customHeight="1" x14ac:dyDescent="0.35">
      <c r="B41" s="102"/>
      <c r="C41" s="93"/>
      <c r="D41" s="93"/>
      <c r="E41" s="104" t="s">
        <v>293</v>
      </c>
      <c r="F41" s="79">
        <f>SUM(F24:F40)</f>
        <v>1415558</v>
      </c>
    </row>
    <row r="42" spans="2:6" ht="35" customHeight="1" x14ac:dyDescent="0.35">
      <c r="B42" s="75"/>
      <c r="C42" s="94"/>
      <c r="D42" s="94"/>
      <c r="E42" s="105" t="s">
        <v>294</v>
      </c>
      <c r="F42" s="76">
        <v>50000</v>
      </c>
    </row>
    <row r="43" spans="2:6" ht="35" customHeight="1" thickBot="1" x14ac:dyDescent="0.4">
      <c r="B43" s="77"/>
      <c r="C43" s="103"/>
      <c r="D43" s="103"/>
      <c r="E43" s="106" t="s">
        <v>295</v>
      </c>
      <c r="F43" s="78">
        <f>SUM(F22+F42+F41)</f>
        <v>3607000</v>
      </c>
    </row>
  </sheetData>
  <mergeCells count="6">
    <mergeCell ref="B1:F1"/>
    <mergeCell ref="B2:F2"/>
    <mergeCell ref="B3:F3"/>
    <mergeCell ref="B5:D5"/>
    <mergeCell ref="E5:E6"/>
    <mergeCell ref="F5:F6"/>
  </mergeCells>
  <hyperlinks>
    <hyperlink ref="H5:I5" location="'البيانات '!A1" display="العودة إلى صفحة البيانات" xr:uid="{F23293A8-2037-4DAB-BC06-6FAA377E4C78}"/>
  </hyperlinks>
  <printOptions horizontalCentered="1" gridLinesSet="0"/>
  <pageMargins left="0.39370078740157483" right="0.39370078740157483" top="0.27559055118110237" bottom="0.27559055118110237" header="0.31496062992125984" footer="0.31496062992125984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G30"/>
  <sheetViews>
    <sheetView showGridLines="0" rightToLeft="1" zoomScale="90" zoomScaleNormal="90" zoomScaleSheetLayoutView="71" workbookViewId="0">
      <selection activeCell="F6" sqref="F6"/>
    </sheetView>
  </sheetViews>
  <sheetFormatPr defaultColWidth="9.1796875" defaultRowHeight="24" x14ac:dyDescent="0.6"/>
  <cols>
    <col min="1" max="1" width="9.1796875" style="11"/>
    <col min="2" max="2" width="13" style="13" bestFit="1" customWidth="1"/>
    <col min="3" max="3" width="49.453125" style="11" bestFit="1" customWidth="1"/>
    <col min="4" max="4" width="21.7265625" style="11" customWidth="1"/>
    <col min="5" max="5" width="8.81640625" style="11" customWidth="1"/>
    <col min="6" max="6" width="21.08984375" style="11" customWidth="1"/>
    <col min="7" max="7" width="3.26953125" style="11" customWidth="1"/>
    <col min="8" max="8" width="12.08984375" style="11" customWidth="1"/>
    <col min="9" max="16384" width="9.1796875" style="11"/>
  </cols>
  <sheetData>
    <row r="1" spans="2:7" ht="28.5" customHeight="1" x14ac:dyDescent="0.6">
      <c r="B1" s="269" t="s">
        <v>79</v>
      </c>
      <c r="C1" s="269"/>
      <c r="D1" s="269"/>
    </row>
    <row r="2" spans="2:7" s="10" customFormat="1" ht="27.75" customHeight="1" x14ac:dyDescent="0.25">
      <c r="B2" s="270" t="s">
        <v>80</v>
      </c>
      <c r="C2" s="270"/>
      <c r="D2" s="270"/>
    </row>
    <row r="3" spans="2:7" s="10" customFormat="1" ht="27.75" customHeight="1" x14ac:dyDescent="0.25">
      <c r="B3" s="270" t="s">
        <v>184</v>
      </c>
      <c r="C3" s="270"/>
      <c r="D3" s="270"/>
    </row>
    <row r="4" spans="2:7" s="10" customFormat="1" ht="27.75" customHeight="1" x14ac:dyDescent="0.25">
      <c r="B4" s="270" t="s">
        <v>264</v>
      </c>
      <c r="C4" s="270"/>
      <c r="D4" s="270"/>
    </row>
    <row r="5" spans="2:7" ht="26.5" thickBot="1" x14ac:dyDescent="0.85">
      <c r="B5" s="63"/>
      <c r="C5" s="111"/>
      <c r="D5" s="112" t="s">
        <v>84</v>
      </c>
    </row>
    <row r="6" spans="2:7" s="12" customFormat="1" ht="35" customHeight="1" x14ac:dyDescent="0.25">
      <c r="B6" s="273" t="s">
        <v>276</v>
      </c>
      <c r="C6" s="271" t="s">
        <v>1</v>
      </c>
      <c r="D6" s="260" t="s">
        <v>285</v>
      </c>
      <c r="F6" s="213" t="s">
        <v>352</v>
      </c>
      <c r="G6" s="213"/>
    </row>
    <row r="7" spans="2:7" s="10" customFormat="1" ht="35" customHeight="1" x14ac:dyDescent="0.25">
      <c r="B7" s="274"/>
      <c r="C7" s="272"/>
      <c r="D7" s="261"/>
    </row>
    <row r="8" spans="2:7" s="10" customFormat="1" ht="35" customHeight="1" x14ac:dyDescent="0.25">
      <c r="B8" s="113"/>
      <c r="C8" s="114" t="s">
        <v>97</v>
      </c>
      <c r="D8" s="70"/>
      <c r="F8" s="10" t="s">
        <v>107</v>
      </c>
    </row>
    <row r="9" spans="2:7" s="10" customFormat="1" ht="35" customHeight="1" x14ac:dyDescent="0.25">
      <c r="B9" s="87"/>
      <c r="C9" s="115" t="s">
        <v>85</v>
      </c>
      <c r="D9" s="70"/>
    </row>
    <row r="10" spans="2:7" s="10" customFormat="1" ht="35" customHeight="1" x14ac:dyDescent="0.25">
      <c r="B10" s="83">
        <v>10500</v>
      </c>
      <c r="C10" s="116" t="s">
        <v>81</v>
      </c>
      <c r="D10" s="66">
        <v>107000</v>
      </c>
    </row>
    <row r="11" spans="2:7" s="10" customFormat="1" ht="35" customHeight="1" x14ac:dyDescent="0.25">
      <c r="B11" s="85"/>
      <c r="C11" s="117" t="s">
        <v>4</v>
      </c>
      <c r="D11" s="72">
        <f>SUM(D10:D10)</f>
        <v>107000</v>
      </c>
    </row>
    <row r="12" spans="2:7" s="10" customFormat="1" ht="35" customHeight="1" x14ac:dyDescent="0.25">
      <c r="B12" s="87"/>
      <c r="C12" s="115" t="s">
        <v>103</v>
      </c>
      <c r="D12" s="70"/>
    </row>
    <row r="13" spans="2:7" s="10" customFormat="1" ht="35" customHeight="1" x14ac:dyDescent="0.25">
      <c r="B13" s="83">
        <v>11900</v>
      </c>
      <c r="C13" s="116" t="s">
        <v>117</v>
      </c>
      <c r="D13" s="66">
        <v>10000</v>
      </c>
    </row>
    <row r="14" spans="2:7" s="10" customFormat="1" ht="35" customHeight="1" x14ac:dyDescent="0.25">
      <c r="B14" s="118"/>
      <c r="C14" s="117" t="s">
        <v>105</v>
      </c>
      <c r="D14" s="119">
        <f>SUM(D13:D13)</f>
        <v>10000</v>
      </c>
    </row>
    <row r="15" spans="2:7" s="10" customFormat="1" ht="35" customHeight="1" x14ac:dyDescent="0.25">
      <c r="B15" s="118"/>
      <c r="C15" s="117" t="s">
        <v>155</v>
      </c>
      <c r="D15" s="119">
        <f>D11+D14</f>
        <v>117000</v>
      </c>
    </row>
    <row r="16" spans="2:7" s="10" customFormat="1" ht="35" customHeight="1" x14ac:dyDescent="0.25">
      <c r="B16" s="87"/>
      <c r="C16" s="114" t="s">
        <v>104</v>
      </c>
      <c r="D16" s="70"/>
    </row>
    <row r="17" spans="2:4" s="10" customFormat="1" ht="35" customHeight="1" x14ac:dyDescent="0.25">
      <c r="B17" s="87"/>
      <c r="C17" s="114" t="s">
        <v>296</v>
      </c>
      <c r="D17" s="70"/>
    </row>
    <row r="18" spans="2:4" s="10" customFormat="1" ht="35" customHeight="1" x14ac:dyDescent="0.25">
      <c r="B18" s="83">
        <v>40500</v>
      </c>
      <c r="C18" s="116" t="s">
        <v>248</v>
      </c>
      <c r="D18" s="66">
        <v>10000</v>
      </c>
    </row>
    <row r="19" spans="2:4" s="10" customFormat="1" ht="35" customHeight="1" x14ac:dyDescent="0.25">
      <c r="B19" s="118"/>
      <c r="C19" s="117" t="s">
        <v>90</v>
      </c>
      <c r="D19" s="119">
        <f>SUM(D18)</f>
        <v>10000</v>
      </c>
    </row>
    <row r="20" spans="2:4" ht="35" customHeight="1" thickBot="1" x14ac:dyDescent="0.65">
      <c r="B20" s="120"/>
      <c r="C20" s="121" t="s">
        <v>100</v>
      </c>
      <c r="D20" s="122">
        <f>SUM(D18)</f>
        <v>10000</v>
      </c>
    </row>
    <row r="21" spans="2:4" x14ac:dyDescent="0.6">
      <c r="B21" s="15"/>
      <c r="C21" s="16"/>
      <c r="D21" s="14"/>
    </row>
    <row r="22" spans="2:4" x14ac:dyDescent="0.6">
      <c r="C22" s="14"/>
      <c r="D22" s="14"/>
    </row>
    <row r="23" spans="2:4" x14ac:dyDescent="0.6">
      <c r="C23" s="14"/>
      <c r="D23" s="14"/>
    </row>
    <row r="24" spans="2:4" x14ac:dyDescent="0.6">
      <c r="C24" s="14"/>
      <c r="D24" s="14"/>
    </row>
    <row r="25" spans="2:4" x14ac:dyDescent="0.6">
      <c r="C25" s="14"/>
      <c r="D25" s="14"/>
    </row>
    <row r="26" spans="2:4" x14ac:dyDescent="0.6">
      <c r="C26" s="14"/>
      <c r="D26" s="14"/>
    </row>
    <row r="27" spans="2:4" x14ac:dyDescent="0.6">
      <c r="C27" s="14"/>
      <c r="D27" s="14"/>
    </row>
    <row r="28" spans="2:4" x14ac:dyDescent="0.6">
      <c r="C28" s="14"/>
      <c r="D28" s="14"/>
    </row>
    <row r="29" spans="2:4" x14ac:dyDescent="0.6">
      <c r="C29" s="14"/>
      <c r="D29" s="14"/>
    </row>
    <row r="30" spans="2:4" x14ac:dyDescent="0.6">
      <c r="C30" s="14"/>
      <c r="D30" s="14"/>
    </row>
  </sheetData>
  <mergeCells count="7">
    <mergeCell ref="B1:D1"/>
    <mergeCell ref="B2:D2"/>
    <mergeCell ref="B3:D3"/>
    <mergeCell ref="C6:C7"/>
    <mergeCell ref="B4:D4"/>
    <mergeCell ref="D6:D7"/>
    <mergeCell ref="B6:B7"/>
  </mergeCells>
  <hyperlinks>
    <hyperlink ref="F6:G6" location="'البيانات '!A1" display="العودة إلى صفحة البيانات" xr:uid="{20F3FEDA-2960-41DD-8C89-7DFCC67D1DE2}"/>
  </hyperlinks>
  <printOptions horizontalCentered="1" gridLinesSet="0"/>
  <pageMargins left="0.39370078740157483" right="0.39370078740157483" top="0.98425196850393704" bottom="0.74803149606299213" header="0.31496062992125984" footer="0.31496062992125984"/>
  <pageSetup paperSize="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I24"/>
  <sheetViews>
    <sheetView showGridLines="0" rightToLeft="1" zoomScaleNormal="100" zoomScaleSheetLayoutView="100" workbookViewId="0">
      <selection activeCell="H5" sqref="H5:I5"/>
    </sheetView>
  </sheetViews>
  <sheetFormatPr defaultColWidth="9.1796875" defaultRowHeight="20.5" x14ac:dyDescent="0.8"/>
  <cols>
    <col min="1" max="1" width="9.1796875" style="64"/>
    <col min="2" max="3" width="8.7265625" style="64" customWidth="1"/>
    <col min="4" max="4" width="8.7265625" style="63" customWidth="1"/>
    <col min="5" max="5" width="65" style="64" customWidth="1"/>
    <col min="6" max="6" width="19" style="64" customWidth="1"/>
    <col min="7" max="8" width="9.1796875" style="64"/>
    <col min="9" max="9" width="15.26953125" style="64" customWidth="1"/>
    <col min="10" max="16384" width="9.1796875" style="64"/>
  </cols>
  <sheetData>
    <row r="1" spans="2:9" s="123" customFormat="1" ht="29.25" customHeight="1" x14ac:dyDescent="0.75">
      <c r="B1" s="276" t="s">
        <v>82</v>
      </c>
      <c r="C1" s="276"/>
      <c r="D1" s="276"/>
      <c r="E1" s="276"/>
      <c r="F1" s="276"/>
    </row>
    <row r="2" spans="2:9" s="123" customFormat="1" ht="24.5" x14ac:dyDescent="0.25">
      <c r="B2" s="277" t="s">
        <v>157</v>
      </c>
      <c r="C2" s="277"/>
      <c r="D2" s="277"/>
      <c r="E2" s="277"/>
      <c r="F2" s="277"/>
    </row>
    <row r="3" spans="2:9" s="123" customFormat="1" ht="24.5" x14ac:dyDescent="0.25">
      <c r="B3" s="277" t="s">
        <v>267</v>
      </c>
      <c r="C3" s="277"/>
      <c r="D3" s="277"/>
      <c r="E3" s="277"/>
      <c r="F3" s="277"/>
    </row>
    <row r="4" spans="2:9" ht="19.75" customHeight="1" thickBot="1" x14ac:dyDescent="0.85">
      <c r="D4" s="124"/>
      <c r="E4" s="130"/>
      <c r="F4" s="130" t="s">
        <v>84</v>
      </c>
    </row>
    <row r="5" spans="2:9" s="125" customFormat="1" ht="35" customHeight="1" x14ac:dyDescent="0.25">
      <c r="B5" s="278" t="s">
        <v>62</v>
      </c>
      <c r="C5" s="279"/>
      <c r="D5" s="279"/>
      <c r="E5" s="279" t="s">
        <v>1</v>
      </c>
      <c r="F5" s="281" t="s">
        <v>277</v>
      </c>
      <c r="H5" s="275" t="s">
        <v>352</v>
      </c>
      <c r="I5" s="275"/>
    </row>
    <row r="6" spans="2:9" s="125" customFormat="1" ht="35" customHeight="1" x14ac:dyDescent="0.25">
      <c r="B6" s="131" t="s">
        <v>63</v>
      </c>
      <c r="C6" s="132" t="s">
        <v>64</v>
      </c>
      <c r="D6" s="132" t="s">
        <v>65</v>
      </c>
      <c r="E6" s="280"/>
      <c r="F6" s="282"/>
    </row>
    <row r="7" spans="2:9" s="123" customFormat="1" ht="35" customHeight="1" x14ac:dyDescent="0.25">
      <c r="B7" s="75"/>
      <c r="C7" s="94"/>
      <c r="D7" s="94"/>
      <c r="E7" s="134" t="s">
        <v>97</v>
      </c>
      <c r="F7" s="135"/>
    </row>
    <row r="8" spans="2:9" s="123" customFormat="1" ht="35" customHeight="1" x14ac:dyDescent="0.25">
      <c r="B8" s="73">
        <v>11</v>
      </c>
      <c r="C8" s="92">
        <v>215</v>
      </c>
      <c r="D8" s="92">
        <v>1</v>
      </c>
      <c r="E8" s="133" t="s">
        <v>179</v>
      </c>
      <c r="F8" s="74">
        <v>10000</v>
      </c>
    </row>
    <row r="9" spans="2:9" s="123" customFormat="1" ht="35" customHeight="1" x14ac:dyDescent="0.25">
      <c r="B9" s="73">
        <v>11</v>
      </c>
      <c r="C9" s="92">
        <v>217</v>
      </c>
      <c r="D9" s="92">
        <v>1</v>
      </c>
      <c r="E9" s="133" t="s">
        <v>199</v>
      </c>
      <c r="F9" s="74">
        <v>107000</v>
      </c>
      <c r="I9" s="126"/>
    </row>
    <row r="10" spans="2:9" s="123" customFormat="1" ht="35" customHeight="1" x14ac:dyDescent="0.25">
      <c r="B10" s="102"/>
      <c r="C10" s="93"/>
      <c r="D10" s="93"/>
      <c r="E10" s="136" t="s">
        <v>101</v>
      </c>
      <c r="F10" s="79">
        <f>SUM(F8:F9)</f>
        <v>117000</v>
      </c>
    </row>
    <row r="11" spans="2:9" s="123" customFormat="1" ht="35" customHeight="1" x14ac:dyDescent="0.25">
      <c r="B11" s="75"/>
      <c r="C11" s="94"/>
      <c r="D11" s="94"/>
      <c r="E11" s="134" t="s">
        <v>98</v>
      </c>
      <c r="F11" s="76"/>
    </row>
    <row r="12" spans="2:9" s="127" customFormat="1" ht="35" customHeight="1" x14ac:dyDescent="0.25">
      <c r="B12" s="73">
        <v>11</v>
      </c>
      <c r="C12" s="92">
        <v>430</v>
      </c>
      <c r="D12" s="92">
        <v>1</v>
      </c>
      <c r="E12" s="133" t="s">
        <v>83</v>
      </c>
      <c r="F12" s="74">
        <v>10000</v>
      </c>
    </row>
    <row r="13" spans="2:9" s="123" customFormat="1" ht="35" customHeight="1" thickBot="1" x14ac:dyDescent="0.3">
      <c r="B13" s="137"/>
      <c r="C13" s="138"/>
      <c r="D13" s="138"/>
      <c r="E13" s="139" t="s">
        <v>100</v>
      </c>
      <c r="F13" s="140">
        <f>F12</f>
        <v>10000</v>
      </c>
    </row>
    <row r="14" spans="2:9" ht="35" customHeight="1" x14ac:dyDescent="0.8">
      <c r="B14" s="128"/>
      <c r="C14" s="128"/>
      <c r="D14" s="64"/>
      <c r="F14" s="129"/>
    </row>
    <row r="15" spans="2:9" x14ac:dyDescent="0.8">
      <c r="D15" s="124"/>
      <c r="E15" s="129"/>
      <c r="F15" s="129"/>
    </row>
    <row r="16" spans="2:9" x14ac:dyDescent="0.8">
      <c r="E16" s="129"/>
      <c r="F16" s="129"/>
    </row>
    <row r="17" spans="4:6" x14ac:dyDescent="0.8">
      <c r="D17" s="124"/>
      <c r="E17" s="129"/>
      <c r="F17" s="129"/>
    </row>
    <row r="18" spans="4:6" x14ac:dyDescent="0.8">
      <c r="D18" s="124"/>
      <c r="E18" s="129"/>
      <c r="F18" s="129"/>
    </row>
    <row r="19" spans="4:6" x14ac:dyDescent="0.8">
      <c r="D19" s="124"/>
      <c r="E19" s="129"/>
      <c r="F19" s="129"/>
    </row>
    <row r="20" spans="4:6" x14ac:dyDescent="0.8">
      <c r="D20" s="124"/>
      <c r="E20" s="129"/>
      <c r="F20" s="129"/>
    </row>
    <row r="21" spans="4:6" x14ac:dyDescent="0.8">
      <c r="D21" s="124"/>
      <c r="E21" s="129"/>
      <c r="F21" s="129"/>
    </row>
    <row r="22" spans="4:6" x14ac:dyDescent="0.8">
      <c r="D22" s="124"/>
      <c r="E22" s="129"/>
      <c r="F22" s="129"/>
    </row>
    <row r="23" spans="4:6" x14ac:dyDescent="0.8">
      <c r="D23" s="124"/>
      <c r="E23" s="129"/>
      <c r="F23" s="129"/>
    </row>
    <row r="24" spans="4:6" x14ac:dyDescent="0.8">
      <c r="D24" s="124"/>
      <c r="E24" s="129"/>
      <c r="F24" s="129"/>
    </row>
  </sheetData>
  <mergeCells count="7">
    <mergeCell ref="H5:I5"/>
    <mergeCell ref="B1:F1"/>
    <mergeCell ref="B2:F2"/>
    <mergeCell ref="B3:F3"/>
    <mergeCell ref="B5:D5"/>
    <mergeCell ref="E5:E6"/>
    <mergeCell ref="F5:F6"/>
  </mergeCells>
  <hyperlinks>
    <hyperlink ref="H5:I5" location="'البيانات '!A1" display="العودة إلى صفحة البيانات" xr:uid="{950FBAA4-D61F-4A7F-A991-6536B31665EE}"/>
  </hyperlinks>
  <printOptions horizontalCentered="1" gridLinesSet="0"/>
  <pageMargins left="0.47244094488188981" right="0.47244094488188981" top="0.98425196850393704" bottom="0.74803149606299213" header="0.31496062992125984" footer="0.31496062992125984"/>
  <pageSetup paperSize="9" scale="86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البيانات الوصفية </vt:lpstr>
      <vt:lpstr>المتغيرات </vt:lpstr>
      <vt:lpstr>البيانات </vt:lpstr>
      <vt:lpstr>1</vt:lpstr>
      <vt:lpstr>2</vt:lpstr>
      <vt:lpstr>1-2</vt:lpstr>
      <vt:lpstr>2-2</vt:lpstr>
      <vt:lpstr>3</vt:lpstr>
      <vt:lpstr>1-3</vt:lpstr>
      <vt:lpstr>4</vt:lpstr>
      <vt:lpstr>1-4</vt:lpstr>
      <vt:lpstr>'4'!_GoBack</vt:lpstr>
      <vt:lpstr>'1'!Print_Area</vt:lpstr>
      <vt:lpstr>'1-2'!Print_Area</vt:lpstr>
      <vt:lpstr>'1-4'!Print_Area</vt:lpstr>
      <vt:lpstr>'2'!Print_Area</vt:lpstr>
      <vt:lpstr>'2-2'!Print_Area</vt:lpstr>
      <vt:lpstr>'3'!Print_Area</vt:lpstr>
      <vt:lpstr>'4'!Print_Area</vt:lpstr>
      <vt:lpstr>'1-2'!Print_Titles</vt:lpstr>
      <vt:lpstr>'1-4'!Print_Titles</vt:lpstr>
      <vt:lpstr>'2'!Print_Titles</vt:lpstr>
      <vt:lpstr>'4'!Print_Titles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Nasser Suliman Al-maawali</dc:creator>
  <cp:lastModifiedBy>Abdullah Alrawahi</cp:lastModifiedBy>
  <cp:lastPrinted>2025-12-14T09:21:08Z</cp:lastPrinted>
  <dcterms:created xsi:type="dcterms:W3CDTF">1997-12-17T10:14:40Z</dcterms:created>
  <dcterms:modified xsi:type="dcterms:W3CDTF">2026-03-04T10:25:33Z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