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28.1.1.42\fp_statistic\قسم الإحصاء\التحول الرقمي\البيانات المفتوحة\الميزانية النهائي\"/>
    </mc:Choice>
  </mc:AlternateContent>
  <xr:revisionPtr revIDLastSave="0" documentId="13_ncr:1_{353C9056-E8B6-45AF-BC98-806EB69651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البيانات الوصفية " sheetId="31" r:id="rId1"/>
    <sheet name="المتغيرات " sheetId="32" r:id="rId2"/>
    <sheet name="البيانات " sheetId="33" r:id="rId3"/>
    <sheet name="1" sheetId="16" r:id="rId4"/>
    <sheet name="2" sheetId="27" r:id="rId5"/>
    <sheet name="2-1" sheetId="28" r:id="rId6"/>
    <sheet name="2-2" sheetId="29" r:id="rId7"/>
    <sheet name="3" sheetId="25" r:id="rId8"/>
    <sheet name="1-3" sheetId="26" r:id="rId9"/>
    <sheet name="4" sheetId="30" r:id="rId10"/>
    <sheet name="1-4" sheetId="8" r:id="rId11"/>
  </sheets>
  <definedNames>
    <definedName name="_xlnm._FilterDatabase" localSheetId="10" hidden="1">'1-4'!$B$4:$G$95</definedName>
    <definedName name="_xlnm.Print_Area" localSheetId="3">'1'!$B$1:$E$43</definedName>
    <definedName name="_xlnm.Print_Area" localSheetId="10">'1-4'!$B$1:$G$95</definedName>
    <definedName name="_xlnm.Print_Area" localSheetId="7">'3'!$B$1:$E$19</definedName>
    <definedName name="_xlnm.Print_Titles" localSheetId="10">'1-4'!$1:$5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5" l="1"/>
  <c r="E60" i="30" l="1"/>
  <c r="D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40" i="29"/>
  <c r="F20" i="29"/>
  <c r="E82" i="28"/>
  <c r="E75" i="28"/>
  <c r="E70" i="28"/>
  <c r="E67" i="28"/>
  <c r="E64" i="28"/>
  <c r="E58" i="28"/>
  <c r="E49" i="28"/>
  <c r="E45" i="28"/>
  <c r="E42" i="28"/>
  <c r="E32" i="28"/>
  <c r="E23" i="28"/>
  <c r="E20" i="28"/>
  <c r="E83" i="28" s="1"/>
  <c r="D55" i="27"/>
  <c r="F60" i="30" l="1"/>
  <c r="F41" i="29"/>
  <c r="F22" i="8" l="1"/>
  <c r="E22" i="8"/>
  <c r="F93" i="8" l="1"/>
  <c r="E93" i="8"/>
  <c r="F84" i="8"/>
  <c r="E84" i="8"/>
  <c r="F80" i="8"/>
  <c r="E80" i="8"/>
  <c r="E75" i="8"/>
  <c r="F72" i="8"/>
  <c r="E72" i="8"/>
  <c r="F64" i="8"/>
  <c r="E64" i="8"/>
  <c r="F52" i="8"/>
  <c r="E52" i="8"/>
  <c r="F46" i="8"/>
  <c r="E46" i="8"/>
  <c r="F42" i="8"/>
  <c r="E42" i="8"/>
  <c r="F30" i="8"/>
  <c r="E30" i="8"/>
  <c r="G79" i="8"/>
  <c r="E95" i="8" l="1"/>
  <c r="G94" i="8"/>
  <c r="G54" i="8"/>
  <c r="G55" i="8"/>
  <c r="G56" i="8"/>
  <c r="G57" i="8"/>
  <c r="G88" i="8" l="1"/>
  <c r="G87" i="8"/>
  <c r="G89" i="8"/>
  <c r="G90" i="8"/>
  <c r="G91" i="8"/>
  <c r="G92" i="8"/>
  <c r="G77" i="8"/>
  <c r="G8" i="8"/>
  <c r="G9" i="8"/>
  <c r="G10" i="8"/>
  <c r="G11" i="8"/>
  <c r="G21" i="8"/>
  <c r="G12" i="8"/>
  <c r="G13" i="8"/>
  <c r="G14" i="8"/>
  <c r="G15" i="8"/>
  <c r="G16" i="8"/>
  <c r="G17" i="8"/>
  <c r="G18" i="8"/>
  <c r="G19" i="8"/>
  <c r="G20" i="8"/>
  <c r="G45" i="8"/>
  <c r="G44" i="8"/>
  <c r="G46" i="8" l="1"/>
  <c r="E39" i="16" l="1"/>
  <c r="E36" i="16"/>
  <c r="E43" i="16" l="1"/>
  <c r="G51" i="8"/>
  <c r="E32" i="16" l="1"/>
  <c r="G33" i="8" l="1"/>
  <c r="G34" i="8"/>
  <c r="G35" i="8"/>
  <c r="G36" i="8"/>
  <c r="G37" i="8"/>
  <c r="G38" i="8"/>
  <c r="G40" i="8"/>
  <c r="G39" i="8"/>
  <c r="G41" i="8"/>
  <c r="G25" i="8" l="1"/>
  <c r="G26" i="8"/>
  <c r="G27" i="8"/>
  <c r="G28" i="8"/>
  <c r="G29" i="8"/>
  <c r="E12" i="16" l="1"/>
  <c r="F13" i="26"/>
  <c r="F10" i="26"/>
  <c r="G24" i="8"/>
  <c r="G30" i="8" s="1"/>
  <c r="G7" i="8"/>
  <c r="G22" i="8" s="1"/>
  <c r="G86" i="8"/>
  <c r="G93" i="8" s="1"/>
  <c r="G67" i="8"/>
  <c r="G68" i="8"/>
  <c r="G69" i="8"/>
  <c r="G70" i="8"/>
  <c r="G71" i="8"/>
  <c r="G66" i="8"/>
  <c r="G58" i="8"/>
  <c r="G59" i="8"/>
  <c r="G60" i="8"/>
  <c r="G61" i="8"/>
  <c r="G62" i="8"/>
  <c r="G63" i="8"/>
  <c r="G49" i="8"/>
  <c r="G50" i="8"/>
  <c r="G48" i="8"/>
  <c r="G32" i="8"/>
  <c r="G42" i="8" s="1"/>
  <c r="F75" i="8"/>
  <c r="F95" i="8" s="1"/>
  <c r="D19" i="25"/>
  <c r="D18" i="25"/>
  <c r="D13" i="25"/>
  <c r="D14" i="25" s="1"/>
  <c r="G83" i="8"/>
  <c r="G82" i="8"/>
  <c r="G78" i="8"/>
  <c r="G80" i="8" s="1"/>
  <c r="G74" i="8"/>
  <c r="G75" i="8" s="1"/>
  <c r="E22" i="16"/>
  <c r="E19" i="16"/>
  <c r="G52" i="8" l="1"/>
  <c r="G84" i="8"/>
  <c r="G64" i="8"/>
  <c r="G72" i="8"/>
  <c r="E33" i="16"/>
  <c r="E34" i="16" s="1"/>
  <c r="G95" i="8" l="1"/>
</calcChain>
</file>

<file path=xl/sharedStrings.xml><?xml version="1.0" encoding="utf-8"?>
<sst xmlns="http://schemas.openxmlformats.org/spreadsheetml/2006/main" count="551" uniqueCount="355">
  <si>
    <t>رقم</t>
  </si>
  <si>
    <t>البيان</t>
  </si>
  <si>
    <t>1)</t>
  </si>
  <si>
    <t>جملة قطاع الخدمات العامة</t>
  </si>
  <si>
    <t>3)</t>
  </si>
  <si>
    <t>4)</t>
  </si>
  <si>
    <t>وزارة التربية والتعليم</t>
  </si>
  <si>
    <t>جملة قطاع التعليم</t>
  </si>
  <si>
    <t>5)</t>
  </si>
  <si>
    <t>جملة قطاع الصحة</t>
  </si>
  <si>
    <t>6)</t>
  </si>
  <si>
    <t>جملة قطاع الضمان والرعاية الاجتماعية</t>
  </si>
  <si>
    <t>7)</t>
  </si>
  <si>
    <t>مكتب وزير الدولة ومحافظ ظفار</t>
  </si>
  <si>
    <t>8)</t>
  </si>
  <si>
    <t>9)</t>
  </si>
  <si>
    <t>جملة قطاع الطاقة والوقود</t>
  </si>
  <si>
    <t>10)</t>
  </si>
  <si>
    <t>12)</t>
  </si>
  <si>
    <t>جملة قطاع النقل والإتصالات</t>
  </si>
  <si>
    <t>احتياطي مخصص</t>
  </si>
  <si>
    <t>جدول رقم (4)</t>
  </si>
  <si>
    <t>المصروفات</t>
  </si>
  <si>
    <t>هيئة الوثائق والمحفوظات الوطنية</t>
  </si>
  <si>
    <t>جدول رقم (4/ 1)</t>
  </si>
  <si>
    <t>وزارة الداخلية</t>
  </si>
  <si>
    <t>قطاع الصحة:</t>
  </si>
  <si>
    <t>قطاع الضمان والرعاية الاجتماعية:</t>
  </si>
  <si>
    <t>جهاز الرقابة المالية والإدارية للدولة</t>
  </si>
  <si>
    <t>جملة قطاع الزراعة والثروة السمكية</t>
  </si>
  <si>
    <t>مكتب نائب رئيس الوزراء لشؤون مجلس الوزراء</t>
  </si>
  <si>
    <t>مؤسسات أخرى</t>
  </si>
  <si>
    <t>وزارة المالية (مخصصات أخرى)</t>
  </si>
  <si>
    <t>قطاع الثقافة والشؤون الدينية:</t>
  </si>
  <si>
    <t>مجلس الشؤون الإدارية للقضاء (المحاكم والأمانة العامة للمجلس)</t>
  </si>
  <si>
    <t>محكمة القضاء الإداري</t>
  </si>
  <si>
    <t>جملة قطاع الثقافة والشؤون الدينية</t>
  </si>
  <si>
    <t>جدول رقم (1)</t>
  </si>
  <si>
    <t>تقديرات الميزانية</t>
  </si>
  <si>
    <t>أولاً :</t>
  </si>
  <si>
    <t>جدول رقم (2)</t>
  </si>
  <si>
    <t>ثانياً :</t>
  </si>
  <si>
    <t xml:space="preserve">       جملة المصروفات الاستثمارية </t>
  </si>
  <si>
    <t>جملة المساهمات والنفقات الأخرى</t>
  </si>
  <si>
    <t>ـ القروض المتوقع استلامها</t>
  </si>
  <si>
    <t>ـ القروض المتوقع سدادها</t>
  </si>
  <si>
    <t>جملة وسائل التمويل</t>
  </si>
  <si>
    <t>الأمانة العامة لمجلس الوزراء</t>
  </si>
  <si>
    <t>وزارة الداخليــة</t>
  </si>
  <si>
    <t xml:space="preserve">وزارة التنمية الاجتماعية </t>
  </si>
  <si>
    <t>معهد الإدارة العامة</t>
  </si>
  <si>
    <t>مجلس الدولة</t>
  </si>
  <si>
    <t>جدول رقم (2/ 1)</t>
  </si>
  <si>
    <t>مجلـس الشـــورى</t>
  </si>
  <si>
    <t>مجلــس الدولـــة</t>
  </si>
  <si>
    <t>2)</t>
  </si>
  <si>
    <t>وزارة الدفــاع</t>
  </si>
  <si>
    <t>جملة قطاع الدفاع</t>
  </si>
  <si>
    <t>وزارة الداخليـة</t>
  </si>
  <si>
    <t>الإدعاء العــام</t>
  </si>
  <si>
    <t>وزارة الصحـــة</t>
  </si>
  <si>
    <t xml:space="preserve">جملة قطاع الزراعة والثروة السمكية </t>
  </si>
  <si>
    <t>هيئة تنظيم الإتصالات</t>
  </si>
  <si>
    <t>جدول رقم (2/2)</t>
  </si>
  <si>
    <t>رقم الحساب</t>
  </si>
  <si>
    <t>بند</t>
  </si>
  <si>
    <t>فصل</t>
  </si>
  <si>
    <t>باب</t>
  </si>
  <si>
    <t>البيــــان</t>
  </si>
  <si>
    <t xml:space="preserve">     ضريبة الدخل (على الشركات والمؤسسات)</t>
  </si>
  <si>
    <t xml:space="preserve">      رسـوم الترخيص بإستقدام العمال غير العُمانيين </t>
  </si>
  <si>
    <t xml:space="preserve">      رسوم البلدية على الإيجارات</t>
  </si>
  <si>
    <t xml:space="preserve">      رسـوم المعاملات العقاريـــة </t>
  </si>
  <si>
    <t xml:space="preserve">      رخـص وسائــــل النقـــــــل</t>
  </si>
  <si>
    <t xml:space="preserve">      رسوم فنادق ومرافق أخرى</t>
  </si>
  <si>
    <t xml:space="preserve">      رســوم امتياز مرافق</t>
  </si>
  <si>
    <t xml:space="preserve">      رسوم محلية مختلفة</t>
  </si>
  <si>
    <t xml:space="preserve">      ضريبة جمركيــــــة</t>
  </si>
  <si>
    <t>جملة ايرادات الضرائب والرسوم</t>
  </si>
  <si>
    <t xml:space="preserve">      فائض الهيئات العامة</t>
  </si>
  <si>
    <t xml:space="preserve">      فوائد على ودائع البنوك والقروض المدينة</t>
  </si>
  <si>
    <t xml:space="preserve">      رســوم الهجرة والجــوازات</t>
  </si>
  <si>
    <t xml:space="preserve">      تعويضات وغرامات وجزاءات</t>
  </si>
  <si>
    <t xml:space="preserve">      مبيعات مواد غذائيــة</t>
  </si>
  <si>
    <t>جدول رقم (3)</t>
  </si>
  <si>
    <t xml:space="preserve">وزارة المالية   </t>
  </si>
  <si>
    <t xml:space="preserve">وزارة المالية / تمويل مؤسسات </t>
  </si>
  <si>
    <t>جدول رقم (3/ 1)</t>
  </si>
  <si>
    <t>استردادات قروض من هيئات ومؤسسات عامة وغيرها</t>
  </si>
  <si>
    <t>(ألف ريال عُماني)</t>
  </si>
  <si>
    <t>قطاع الخدمات العامة:</t>
  </si>
  <si>
    <t>(مليون ريال عُماني)</t>
  </si>
  <si>
    <t>الجارية</t>
  </si>
  <si>
    <t>الرأسمالية</t>
  </si>
  <si>
    <t>مكتب وزير الدولة ومحافظ ظفار (بلدية ظفار)</t>
  </si>
  <si>
    <t>جملة قطاع الأخرى</t>
  </si>
  <si>
    <t>جملة شؤون اقتصادية أخرى</t>
  </si>
  <si>
    <t>وزارة الخارجية (المعهد الدبلوماسي)</t>
  </si>
  <si>
    <t>وزارة الصحة (المعاهد الصحية والمديرية العامة للتعليم والتدريب)</t>
  </si>
  <si>
    <t>وزارة الإعلام</t>
  </si>
  <si>
    <t xml:space="preserve">وزارة الأوقاف والشؤون الدينية </t>
  </si>
  <si>
    <t>وسائل التمويل:</t>
  </si>
  <si>
    <t>وزارة الأوقاف والشؤون الدينية</t>
  </si>
  <si>
    <t>وزارة الإعـــلام</t>
  </si>
  <si>
    <t>إيرادات رأسمالية:</t>
  </si>
  <si>
    <t>إستردادات رأسمالية:</t>
  </si>
  <si>
    <t>المتحف الوطني</t>
  </si>
  <si>
    <t>إجمالي تقديرات الاستردادات الرأسمالية</t>
  </si>
  <si>
    <t>إجمالي تقديرات الايرادات الرأسمالية</t>
  </si>
  <si>
    <t>قطاع الزراعة والثروة السمكية:</t>
  </si>
  <si>
    <t>قطاع الإسكان:</t>
  </si>
  <si>
    <t>استردادات رأسمالية:</t>
  </si>
  <si>
    <t>جملة قطاع الإسكان</t>
  </si>
  <si>
    <t xml:space="preserve">         المتحف الوطني</t>
  </si>
  <si>
    <t>جامعة السلطان قابوس والمستشفى الجامعي</t>
  </si>
  <si>
    <t xml:space="preserve">جملة المصروفات الجارية </t>
  </si>
  <si>
    <t>ضرائب ورسوم محلية</t>
  </si>
  <si>
    <t>رسوم تراخيص خدمات الاتصالات</t>
  </si>
  <si>
    <t>11)</t>
  </si>
  <si>
    <t>جهاز الضرائب</t>
  </si>
  <si>
    <t>جهـاز الضرائب</t>
  </si>
  <si>
    <t xml:space="preserve">وزارة العدل والشؤون القانونية </t>
  </si>
  <si>
    <t xml:space="preserve">وزارة الماليــــة </t>
  </si>
  <si>
    <t xml:space="preserve">وزارة التجارة والصناعة وترويج الاستثمار </t>
  </si>
  <si>
    <t>وزارة الطاقة والمعادن</t>
  </si>
  <si>
    <t xml:space="preserve">وزارة الثروة الزراعية والسمكية وموارد المياه </t>
  </si>
  <si>
    <t>وزارة التنمية الاجتماعية</t>
  </si>
  <si>
    <t xml:space="preserve">وزارة النقل والاتصالات وتقنية المعلومات </t>
  </si>
  <si>
    <t xml:space="preserve">وزارة الاسكان والتخطيط العمراني </t>
  </si>
  <si>
    <t xml:space="preserve">مكتب وزير الدولة ومحافظ ظفار </t>
  </si>
  <si>
    <t>مجلس الشورى</t>
  </si>
  <si>
    <t xml:space="preserve">معهد الإدارة العامة </t>
  </si>
  <si>
    <t>الإدعاء العام</t>
  </si>
  <si>
    <t xml:space="preserve">وزارة العمل </t>
  </si>
  <si>
    <t xml:space="preserve">هيئة الوثائق والمحفوظات الوطنية </t>
  </si>
  <si>
    <t xml:space="preserve">هيئة البيئة </t>
  </si>
  <si>
    <t>هيئة حماية المستهلك</t>
  </si>
  <si>
    <t xml:space="preserve">هيئة الطيران المدني </t>
  </si>
  <si>
    <t>هيئة تنمية  المؤسسات الصغيرة والمتوسطة</t>
  </si>
  <si>
    <t>وزارة الدفاع</t>
  </si>
  <si>
    <t xml:space="preserve">مكتب وزير الدولة ومحافظ مسندم </t>
  </si>
  <si>
    <t>الميزانية العامة للدولة للسنة المالية 2021م</t>
  </si>
  <si>
    <t>وزارة التراث والسياحة</t>
  </si>
  <si>
    <t>الأمانة العامة لمجلس المناقصات</t>
  </si>
  <si>
    <t>(الف ريال عُماني)</t>
  </si>
  <si>
    <t>جامعة التقنية والعلوم التطبيقية</t>
  </si>
  <si>
    <t>وزارة العمل</t>
  </si>
  <si>
    <t>وزارة الداخلية (قطاع البلديات)</t>
  </si>
  <si>
    <t>من 12301 إلى 12306 و 12308</t>
  </si>
  <si>
    <t>الإجمالي العام</t>
  </si>
  <si>
    <t xml:space="preserve">إجمالــي الإيـرادات </t>
  </si>
  <si>
    <t>شرطة عُمان السلطانية</t>
  </si>
  <si>
    <t xml:space="preserve">جهاز الإستثمار العُماني </t>
  </si>
  <si>
    <t>وزارة الإعــلام</t>
  </si>
  <si>
    <t>ديوان البلاط السلطاني</t>
  </si>
  <si>
    <t xml:space="preserve">شؤون البلاط السلطاني </t>
  </si>
  <si>
    <t xml:space="preserve">الأمانة العامة لمجلس الوزراء </t>
  </si>
  <si>
    <t>مكتب نائب رئيس الوزراء لشؤون مجلس  الوزراء</t>
  </si>
  <si>
    <t>وزارة المالية</t>
  </si>
  <si>
    <t>وزارة الخارجية</t>
  </si>
  <si>
    <t>وزارة التجارة والصناعة وترويج الإستثمار</t>
  </si>
  <si>
    <t>وزارة الثروة الزراعية والسمكية وموارد المياه</t>
  </si>
  <si>
    <t>وزارة العدل والشؤون القانونية</t>
  </si>
  <si>
    <t>وزارة الصحة</t>
  </si>
  <si>
    <t>وزارة النقل والإتصالات وتقنية المعلومات</t>
  </si>
  <si>
    <t>وزارة الإسكان والتخطيط العمراني</t>
  </si>
  <si>
    <t>الأمانة العامة للإحتفالات الوطنية</t>
  </si>
  <si>
    <t xml:space="preserve">مجلس الشورى </t>
  </si>
  <si>
    <t>وزارة الثقافة والرياضة والشباب</t>
  </si>
  <si>
    <t>وزارة التعليم العالي والبحث العلمي والإبتكار</t>
  </si>
  <si>
    <t>المساهمة في معاشات موظفي الحكومة العُمانيين</t>
  </si>
  <si>
    <t>وزارة الإقتصاد</t>
  </si>
  <si>
    <t>هيئة البيئة</t>
  </si>
  <si>
    <t>الهيئة العامة للمناطق الإقتصادية الخاصة والمناطق الحرة</t>
  </si>
  <si>
    <t>المجلس العُماني للإختصاصات الطبية</t>
  </si>
  <si>
    <t>هيئة الطيران المدني</t>
  </si>
  <si>
    <t>هيئة تنمية المؤسسات الصغيرة والمتوسطة</t>
  </si>
  <si>
    <t>المركز المتكامل لعلاج وبحوث السرطان</t>
  </si>
  <si>
    <t>وحدة متابعة تنفيذ رؤية عُمان 2040</t>
  </si>
  <si>
    <t>جهاز الاستثمار العُماني</t>
  </si>
  <si>
    <t>الهيئة العُمانية للإعتماد الأكاديمي</t>
  </si>
  <si>
    <t>شرطـة عُمـان السلطانية</t>
  </si>
  <si>
    <t xml:space="preserve">      رسوم دخول المركبات الأجنبية الفارغة </t>
  </si>
  <si>
    <t>إجمالي تقديرات الإيرادات الرأسمالية</t>
  </si>
  <si>
    <t>المركز الوطني للإحصاء والمعلومات</t>
  </si>
  <si>
    <t>جملة قطاع الأمن والنظام العام</t>
  </si>
  <si>
    <t>وزارة الأوقاف والشؤون الدينية (كلية العلوم الشرعية)</t>
  </si>
  <si>
    <t>محافظة مسقط  (بلدية مسقط)</t>
  </si>
  <si>
    <t>محافظة مسقط</t>
  </si>
  <si>
    <t>وزارة الداخلية  (محافظة شمال الباطنة)</t>
  </si>
  <si>
    <t>8)  مصروفات شراء ونقل الغـاز</t>
  </si>
  <si>
    <t>9) خدمة الدين العام</t>
  </si>
  <si>
    <t>10) المصروفات الإنمائية للوزارات المدنية</t>
  </si>
  <si>
    <t xml:space="preserve">11) دعم فوائد القروض التنموية والإسكانية   </t>
  </si>
  <si>
    <t xml:space="preserve">12) مساهمات في مؤسسات محلية وإقليمية ودولية    </t>
  </si>
  <si>
    <t>حصة الحكومة في معاشات موظفي الحكومة العُمانيين</t>
  </si>
  <si>
    <t>من 10705
إلى 10712</t>
  </si>
  <si>
    <t xml:space="preserve">وزارة الإسكان والتخطيط العمراني </t>
  </si>
  <si>
    <t>موازنات الفائض والدعم</t>
  </si>
  <si>
    <t>محافظة مسقط (بلدية مسقط)</t>
  </si>
  <si>
    <t>ديوان البلاط السلطاني:</t>
  </si>
  <si>
    <t>ـ مكتب حفظ البيئة</t>
  </si>
  <si>
    <t>ديوان البلاط السلطاني (مشروع زراعة المليون نخلة)</t>
  </si>
  <si>
    <t xml:space="preserve">وزارة الإعلام </t>
  </si>
  <si>
    <t>وزارة التربية والتعليم (المديرية العامة للكشافة والمرشدات)</t>
  </si>
  <si>
    <t>13) دعم قطاع الكهرباء</t>
  </si>
  <si>
    <t>15) دعم قطاع الصرف الصحي</t>
  </si>
  <si>
    <t>16) دعم قطاع النفايات</t>
  </si>
  <si>
    <t>17) دعم المنتجات النفطية</t>
  </si>
  <si>
    <t>18) مخصص سداد ديون</t>
  </si>
  <si>
    <t>21) تمويل من الإحتياطيات</t>
  </si>
  <si>
    <t>مكتب وزير الدولة ومحافظ مسندم</t>
  </si>
  <si>
    <t>الإجمالي ( أ + ب )</t>
  </si>
  <si>
    <t>ـ مكتب جلالة السلطان للشؤون البيئية</t>
  </si>
  <si>
    <t>19) صافي الاقتراض  الخارجي:</t>
  </si>
  <si>
    <t>20) صافي الاقتراض المحلي:</t>
  </si>
  <si>
    <t xml:space="preserve">وزارة الثقافة والرياضة والشباب </t>
  </si>
  <si>
    <t>جملة قطاع الضمان والرعاية الإجتماعية</t>
  </si>
  <si>
    <t>من 12301 إلى 12306
 و 12308</t>
  </si>
  <si>
    <t xml:space="preserve">صندوق التنمية الزراعية </t>
  </si>
  <si>
    <t xml:space="preserve">      رخص ممارسة الأعمال التجارية</t>
  </si>
  <si>
    <t xml:space="preserve">      إيرادات بيـع الميــاه</t>
  </si>
  <si>
    <t xml:space="preserve">      إيرادات ميـاه مختلفـة</t>
  </si>
  <si>
    <t xml:space="preserve">      إيرادات المطــــارات</t>
  </si>
  <si>
    <t xml:space="preserve">      إيرادات الموانــــيء</t>
  </si>
  <si>
    <t xml:space="preserve">      إيرادات تأجير عقارات حكومية</t>
  </si>
  <si>
    <t xml:space="preserve">      أربـاح الاستثمارات في الأسهم وحصص رأس المال</t>
  </si>
  <si>
    <t xml:space="preserve">      إيرادات زراعية مختلفة</t>
  </si>
  <si>
    <t xml:space="preserve">      إيرادات طبيــــــة</t>
  </si>
  <si>
    <t xml:space="preserve">      إيـرادات متنوعـة </t>
  </si>
  <si>
    <t xml:space="preserve">      إيرادات نفطية أخرى </t>
  </si>
  <si>
    <t xml:space="preserve">      إيرادات تعديـــــن</t>
  </si>
  <si>
    <t xml:space="preserve">      رسوم واتعاب إداريـة مختلفـة</t>
  </si>
  <si>
    <t>قطاع الطاقة والمعادن:</t>
  </si>
  <si>
    <t xml:space="preserve">وزارة التجارة والصناعة وترويج الإستثمار </t>
  </si>
  <si>
    <t xml:space="preserve">وزارة التعليم العالي والبحث العلمي والإبتكار </t>
  </si>
  <si>
    <t xml:space="preserve">وزارة الإقتصاد </t>
  </si>
  <si>
    <t>وزارة الخارجيـة</t>
  </si>
  <si>
    <t>وزارة الصحـة (المعاهد الصحية والمديرية العامة للتعليم والتدريب)</t>
  </si>
  <si>
    <t>جملة الإيرادات غير الضريبية</t>
  </si>
  <si>
    <t>إيرادات بيع مساكن اجتماعية ومباني حكومية</t>
  </si>
  <si>
    <t>إيرادات بيع أراضي حكومية</t>
  </si>
  <si>
    <t>إيرادات أخرى</t>
  </si>
  <si>
    <t>من 10705 
إلى 10712</t>
  </si>
  <si>
    <t xml:space="preserve">وزارة الماليـــــــة </t>
  </si>
  <si>
    <t xml:space="preserve">2)   إيرادات الغـــــــــــاز       </t>
  </si>
  <si>
    <t>1)  إيــــرادات النــفــــط</t>
  </si>
  <si>
    <t xml:space="preserve">      إيرادات خدمات مرفق الإتصالات</t>
  </si>
  <si>
    <t>وزارة التنمية الإجتماعية</t>
  </si>
  <si>
    <t xml:space="preserve">6)  مصــروفـات الدفــاع والأمـن      </t>
  </si>
  <si>
    <t>14) دعــم قطــاع الميــاه</t>
  </si>
  <si>
    <t xml:space="preserve">إجمالـي الإنفـاق العام  </t>
  </si>
  <si>
    <r>
      <t>الإنفاق العام</t>
    </r>
    <r>
      <rPr>
        <b/>
        <sz val="13"/>
        <color rgb="FF7030A0"/>
        <rFont val="TheSans"/>
        <family val="2"/>
      </rPr>
      <t>:</t>
    </r>
  </si>
  <si>
    <t>الايرادات:</t>
  </si>
  <si>
    <t>4)   ايــرادات رأسماليــة                        جدول رقم (3)</t>
  </si>
  <si>
    <t>3) ايــرادات جاريـــــــة                              جدول رقم (2)</t>
  </si>
  <si>
    <t>5) استردادات رأسماليــة                     جدول رقم (3)</t>
  </si>
  <si>
    <t>7)  مصروفـات الوزارات المدنيـة     جدول رقم (4)</t>
  </si>
  <si>
    <t>المصروفات الجارية:</t>
  </si>
  <si>
    <t>المصروفات الإستثمارية:</t>
  </si>
  <si>
    <t>المساهمات ونفقات أخرى:</t>
  </si>
  <si>
    <t xml:space="preserve">ثالثاً: </t>
  </si>
  <si>
    <t>العجـز (أولاً - ثانياً)</t>
  </si>
  <si>
    <t>الإيرادات المقدرة</t>
  </si>
  <si>
    <r>
      <t>قطاع الخدمات العامة</t>
    </r>
    <r>
      <rPr>
        <b/>
        <sz val="10"/>
        <color rgb="FF7030A0"/>
        <rFont val="TheSans"/>
        <family val="2"/>
      </rPr>
      <t>:</t>
    </r>
  </si>
  <si>
    <t>تقديرات الايرادات الجارية للسنة المالية 2021م (حسب البنود)</t>
  </si>
  <si>
    <t>أ - ايرادات الضرائب والرسوم:</t>
  </si>
  <si>
    <r>
      <t>ب - إ</t>
    </r>
    <r>
      <rPr>
        <b/>
        <sz val="10"/>
        <color theme="1"/>
        <rFont val="TheSans"/>
        <family val="2"/>
      </rPr>
      <t>يرادات غير ضريبية:</t>
    </r>
  </si>
  <si>
    <t>الأخـرى:</t>
  </si>
  <si>
    <t>قطاع الأمن والنظام العام:</t>
  </si>
  <si>
    <t>قطاع التعليم:</t>
  </si>
  <si>
    <t>قطاع النقل والإتصالات:</t>
  </si>
  <si>
    <t>شؤون إقتصادية أخرى:</t>
  </si>
  <si>
    <t>الاجمالي</t>
  </si>
  <si>
    <t>اسم مجموعة البيانات</t>
  </si>
  <si>
    <t>وصف مجموعة البيانات</t>
  </si>
  <si>
    <t>الكلمات المفتاحية</t>
  </si>
  <si>
    <t xml:space="preserve">الإيرادات، المصروفات، إيرادات (جارية، رأسمالية)، استردادات رأسمالية، مصروفات( جارية، استثمارية، إنمائية) </t>
  </si>
  <si>
    <t>الفئة</t>
  </si>
  <si>
    <t>العاملين في القطاع الحكومي والخاص والمجتمع</t>
  </si>
  <si>
    <t>الدورية</t>
  </si>
  <si>
    <t>سنوي</t>
  </si>
  <si>
    <t>تاريخ النشر</t>
  </si>
  <si>
    <t>تاريخ التعديل إن وجد</t>
  </si>
  <si>
    <t>اسم نقطة التواصل</t>
  </si>
  <si>
    <t>رقم التواصل</t>
  </si>
  <si>
    <t>البريد الالكتروني</t>
  </si>
  <si>
    <t>yuosef.darmaki@mof.gov.om</t>
  </si>
  <si>
    <t>صيغة الملف</t>
  </si>
  <si>
    <t>Excel sheet</t>
  </si>
  <si>
    <t>الفترة المرجعية للبيانات</t>
  </si>
  <si>
    <t>التغطية الجغرافية للبيانات</t>
  </si>
  <si>
    <t>سلطنة عُمان</t>
  </si>
  <si>
    <t>مؤشرات إجمالية</t>
  </si>
  <si>
    <t xml:space="preserve"> اضغط هنا للإنتقال إلى صفحة البيانات</t>
  </si>
  <si>
    <t xml:space="preserve">المصدر: </t>
  </si>
  <si>
    <t xml:space="preserve">وزارة المالية </t>
  </si>
  <si>
    <t>اللغة</t>
  </si>
  <si>
    <t>العربية</t>
  </si>
  <si>
    <t>م</t>
  </si>
  <si>
    <t>اسم المتغير</t>
  </si>
  <si>
    <t>وصف المتغير</t>
  </si>
  <si>
    <t>نوع البيانات</t>
  </si>
  <si>
    <t>مستوى الإلزامية
(إجباري/ اختياري)</t>
  </si>
  <si>
    <t>نص</t>
  </si>
  <si>
    <t>إلزامي</t>
  </si>
  <si>
    <t>هي المبالغ التقديرية التي يتم اعتمادها خلال سنة معينة بالعملات المحلية وذلك حسب الإيرادات والمصروفات المتوقعة.</t>
  </si>
  <si>
    <t xml:space="preserve">رقم الجدول </t>
  </si>
  <si>
    <t>الوصف</t>
  </si>
  <si>
    <t>الجداول</t>
  </si>
  <si>
    <t>اضغط هنا للإنتقال للجدول</t>
  </si>
  <si>
    <t>المصروفات الجارية للسنة المالية ٢٠٢٢م ( حسب البنود )</t>
  </si>
  <si>
    <t>المصروفـات الرأسـمالية لوحـدات الجهـاز الإداري للدولـة والأشـخاص الإعتباريـة العامـة الأخـرى للسـنة الماليـة ٢٠٢٢م</t>
  </si>
  <si>
    <t>المصروفــات الرأسمالية لوحــدات الجهــاز الإداري للدولــة والأشــخاص الإعتباريــة العامــة الاخرى للســنة الماليــة ٢٠٢٢م ( حســب التخصصــات الوظيفيــة )</t>
  </si>
  <si>
    <t xml:space="preserve"> المصروفات الرأسمالية للسنة المالية 2022 م (حسب البنود )</t>
  </si>
  <si>
    <t xml:space="preserve"> المصروفــات الإنمائية للــوزارات المدنيــة والوحدات الحكومية والهيئات العامة للســنة الماليــة ٢٠٢٢م</t>
  </si>
  <si>
    <t xml:space="preserve"> المصروفــات الإنمائية للــوزارات المدنيــة والوحدات الحكومية والهيئات العامة للســنة الماليــة ٢٠٢٢م  ( حســب التخصصــات الوظيفيــة )</t>
  </si>
  <si>
    <t xml:space="preserve"> المصروفــات الإنمائية للــوزارات المدنيــة والوحدات الحكومية والهيئات العامة للســنة الماليــة ٢٠٢٢م  ( حســب القطاعات )</t>
  </si>
  <si>
    <t>تقديرات الايرادات الجارية للوزارات المدنية والوحدات الحكومية والهيئات العامة للسنة المالية 2021م</t>
  </si>
  <si>
    <t>تقديرات الايرادات الجارية حسب التخصصات الوظيفية للوزارات المدنية والوحدات الحكومية والهيئات العامة للسنة المالية 2021م</t>
  </si>
  <si>
    <t>تقديرات الايرادات الرأسمالية والاستردادات الرأسمالية حسب التخصصات الوظيفية للوزارات المدنية للسنة المالية 2021م</t>
  </si>
  <si>
    <t xml:space="preserve">تقديرات الايرادات الرأسمالية والاستردادات الرأسماليةللسنة المالية 2021م (حسب البنود) </t>
  </si>
  <si>
    <t xml:space="preserve">تقديرات المصروفات الجارية والرأسمالية للوزارات المدنية والوحدات الحكومية  والهيئات العامة  للسنة المالية 2021م </t>
  </si>
  <si>
    <t>تقديرات المصروفات الجارية والرأسمالية حسب التخصصات الوظيفية  للوزارات المدنية والوحدات الحكومية والهيئات العامة للسنة المالية 2021م</t>
  </si>
  <si>
    <t xml:space="preserve">الميزانية العامة للدولة لعام 2021م </t>
  </si>
  <si>
    <t>العودة إلى صفحة البيانات</t>
  </si>
  <si>
    <t>رقم الميزانية</t>
  </si>
  <si>
    <t>الايرادات المقدرة</t>
  </si>
  <si>
    <r>
      <t>قطاع الدفاع</t>
    </r>
    <r>
      <rPr>
        <b/>
        <sz val="11"/>
        <color rgb="FF7030A0"/>
        <rFont val="TheSans"/>
        <family val="2"/>
      </rPr>
      <t>:</t>
    </r>
  </si>
  <si>
    <r>
      <t>قطاع الأمن والنظام العام</t>
    </r>
    <r>
      <rPr>
        <b/>
        <sz val="11"/>
        <color rgb="FF7030A0"/>
        <rFont val="TheSans"/>
        <family val="2"/>
      </rPr>
      <t>:</t>
    </r>
  </si>
  <si>
    <r>
      <t>قطاع التعليم</t>
    </r>
    <r>
      <rPr>
        <b/>
        <sz val="11"/>
        <color rgb="FF7030A0"/>
        <rFont val="TheSans"/>
        <family val="2"/>
      </rPr>
      <t>:</t>
    </r>
  </si>
  <si>
    <r>
      <t>قطاع الصحة</t>
    </r>
    <r>
      <rPr>
        <b/>
        <sz val="11"/>
        <color rgb="FF7030A0"/>
        <rFont val="TheSans"/>
        <family val="2"/>
      </rPr>
      <t>:</t>
    </r>
  </si>
  <si>
    <r>
      <t>قطاع الضمان والرعاية الإجتماعية</t>
    </r>
    <r>
      <rPr>
        <b/>
        <sz val="11"/>
        <color rgb="FF7030A0"/>
        <rFont val="TheSans"/>
        <family val="2"/>
      </rPr>
      <t>:</t>
    </r>
  </si>
  <si>
    <r>
      <t>قطاع الإسكان</t>
    </r>
    <r>
      <rPr>
        <b/>
        <sz val="11"/>
        <color rgb="FF7030A0"/>
        <rFont val="TheSans"/>
        <family val="2"/>
      </rPr>
      <t>:</t>
    </r>
  </si>
  <si>
    <r>
      <t>قطاع الثقافة والشؤون الدينية</t>
    </r>
    <r>
      <rPr>
        <b/>
        <sz val="11"/>
        <color rgb="FF7030A0"/>
        <rFont val="TheSans"/>
        <family val="2"/>
      </rPr>
      <t>:</t>
    </r>
  </si>
  <si>
    <r>
      <t>قطاع الطاقة والمعادن</t>
    </r>
    <r>
      <rPr>
        <b/>
        <sz val="11"/>
        <color rgb="FF7030A0"/>
        <rFont val="TheSans"/>
        <family val="2"/>
      </rPr>
      <t>:</t>
    </r>
  </si>
  <si>
    <r>
      <t>قطاع الزراعة والثروة السمكية</t>
    </r>
    <r>
      <rPr>
        <b/>
        <sz val="11"/>
        <color rgb="FF7030A0"/>
        <rFont val="TheSans"/>
        <family val="2"/>
      </rPr>
      <t>:</t>
    </r>
  </si>
  <si>
    <r>
      <t>قطاع النقل والاتصالات</t>
    </r>
    <r>
      <rPr>
        <b/>
        <sz val="11"/>
        <color rgb="FF7030A0"/>
        <rFont val="TheSans"/>
        <family val="2"/>
      </rPr>
      <t>:</t>
    </r>
  </si>
  <si>
    <r>
      <t>شؤون إقتصادية أخرى</t>
    </r>
    <r>
      <rPr>
        <b/>
        <sz val="11"/>
        <color rgb="FF7030A0"/>
        <rFont val="TheSans"/>
        <family val="2"/>
      </rPr>
      <t>:</t>
    </r>
  </si>
  <si>
    <t xml:space="preserve">جملة المصروفات  </t>
  </si>
  <si>
    <t>جملة  المصروفات</t>
  </si>
  <si>
    <t>تقديرات الإيرادات الجارية لوحدات الجهاز الإداري للدولة والأشخاص الاعتبارية العامة الأخرى للسنة المالية 2021م</t>
  </si>
  <si>
    <t>تقديرات الإيرادات الجارية حسب التخصصات الوظيفية لوحدات الجهاز الإداري للدولة والأشخاص الاعتبارية العامة الأخرى للسنة المالية 2021م</t>
  </si>
  <si>
    <t>تقديرات الايرادات الرأسمالية والاستردادات الرأسمالية حسب التخصصات الوظيفية لوحدات الجهاز الإداري للدولة والأشخاص الاعتبارية العامة الأخرى للسنة المالية 2021م</t>
  </si>
  <si>
    <t>تقديرات الإيرادات الرأسمالية والاستردادات الرأسمالية للسنة المالية 2021م (حسب البنود)</t>
  </si>
  <si>
    <t>تقديرات المصروفات الجارية والرأسمالية لوحدات الجهاز الإداري للدولة والأشخاص الاعتبارية العامة الأخرى للسنة المالية 2021م</t>
  </si>
  <si>
    <t>تقديرات المصروفات الجارية والرأسمالية حسب التخصصات الوظيفية لوحدات الجهاز الإداري للدولة والأشخاص الاعتبارية العامة الأخرى للسنة المالية 2021م</t>
  </si>
  <si>
    <t>رابعاً:</t>
  </si>
  <si>
    <t>تستعرض تقديرات الميزانية العامة للدولة للسنة المالية 2020م والمُعتمدة بموجب المرسوم السلطاني، كما توضح التقديرات حسب الإيرادات والمصروفات والعجز.</t>
  </si>
  <si>
    <t xml:space="preserve">هي البنود التي توضح المبالغ المُعتمدة في تقديرات الميزانية خلال سنة معينة بالعملات المحلية وذلك حسب الإيرادات وأنواعها، والمصروفات وأنواعها. </t>
  </si>
  <si>
    <t>الإيرادات المُقدرة</t>
  </si>
  <si>
    <t>هي المبالغ التي يتوقع تحقيقها خلال سنة معينة بالعملات المحلية.</t>
  </si>
  <si>
    <t xml:space="preserve">المصروفات </t>
  </si>
  <si>
    <t>هي المبالغ المتوقع صرفها خلال سنة معينة بالعملات المحلية.</t>
  </si>
  <si>
    <r>
      <rPr>
        <b/>
        <sz val="11"/>
        <color indexed="8"/>
        <rFont val="TheSans"/>
        <family val="2"/>
      </rPr>
      <t xml:space="preserve">تتضمن هذه القائمة حوالي </t>
    </r>
    <r>
      <rPr>
        <b/>
        <sz val="11"/>
        <color indexed="10"/>
        <rFont val="TheSans"/>
        <family val="2"/>
      </rPr>
      <t>1790</t>
    </r>
    <r>
      <rPr>
        <b/>
        <sz val="11"/>
        <color indexed="8"/>
        <rFont val="TheSans"/>
        <family val="2"/>
      </rPr>
      <t xml:space="preserve"> بيانًا لبيانات الميزانية العامة للدولة لعامة 2021م كما هو آتي:</t>
    </r>
    <r>
      <rPr>
        <sz val="10"/>
        <color indexed="8"/>
        <rFont val="TheSans"/>
        <family val="2"/>
      </rPr>
      <t xml:space="preserve">
- </t>
    </r>
    <r>
      <rPr>
        <b/>
        <sz val="10"/>
        <color indexed="8"/>
        <rFont val="TheSans"/>
        <family val="2"/>
      </rPr>
      <t xml:space="preserve">الإيرادات الجارية </t>
    </r>
    <r>
      <rPr>
        <sz val="10"/>
        <color indexed="8"/>
        <rFont val="TheSans"/>
        <family val="2"/>
      </rPr>
      <t>المُقدرة حسب الجهات والتخصصات الوظيفية والبنود . 
-</t>
    </r>
    <r>
      <rPr>
        <b/>
        <sz val="10"/>
        <color indexed="8"/>
        <rFont val="TheSans"/>
        <family val="2"/>
      </rPr>
      <t xml:space="preserve"> الإيرادات الرأسمالية والاستردادات</t>
    </r>
    <r>
      <rPr>
        <sz val="10"/>
        <color indexed="8"/>
        <rFont val="TheSans"/>
        <family val="2"/>
      </rPr>
      <t xml:space="preserve"> المالية المُقدرة حسب التخصصات الوظيفية والبنود. 
- </t>
    </r>
    <r>
      <rPr>
        <b/>
        <sz val="10"/>
        <color indexed="8"/>
        <rFont val="TheSans"/>
        <family val="2"/>
      </rPr>
      <t>المصروفات الجارية</t>
    </r>
    <r>
      <rPr>
        <sz val="10"/>
        <color indexed="8"/>
        <rFont val="TheSans"/>
        <family val="2"/>
      </rPr>
      <t xml:space="preserve"> المُقدرة حسب الجهات والتخصصات الوظيفية. 
- </t>
    </r>
    <r>
      <rPr>
        <b/>
        <sz val="10"/>
        <color indexed="8"/>
        <rFont val="TheSans"/>
        <family val="2"/>
      </rPr>
      <t>المصروفات الرأسمالية</t>
    </r>
    <r>
      <rPr>
        <sz val="10"/>
        <color indexed="8"/>
        <rFont val="TheSans"/>
        <family val="2"/>
      </rPr>
      <t xml:space="preserve"> المُقدرة حسب الجهات  والتخصصات الوظيفية.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</si>
</sst>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yyyy/mm/dd"/>
    <numFmt numFmtId="167" formatCode="###\ ###\ ###"/>
    <numFmt numFmtId="168" formatCode="###\ ###\ ###\ \ "/>
    <numFmt numFmtId="169" formatCode="\ \ \ ###\ ###\ ###\ ###"/>
    <numFmt numFmtId="170" formatCode="###\ ###\ ###\ \ \ "/>
    <numFmt numFmtId="171" formatCode="###\ ###\ ###\ ###\ \ \ "/>
    <numFmt numFmtId="172" formatCode="#,##0.000"/>
    <numFmt numFmtId="173" formatCode="###\ ###\ ###;[Red]\(###\ ###\ ###\);&quot;-&quot;"/>
    <numFmt numFmtId="174" formatCode="#,##0\ _ر_._ع_._‏"/>
  </numFmts>
  <fonts count="60" x14ac:knownFonts="1">
    <font>
      <sz val="10"/>
      <name val="Arial"/>
      <charset val="178"/>
    </font>
    <font>
      <sz val="10"/>
      <name val="Arial"/>
      <family val="2"/>
    </font>
    <font>
      <sz val="16"/>
      <name val="AF_Najed"/>
      <charset val="178"/>
    </font>
    <font>
      <sz val="10"/>
      <name val="Arabic Transparent"/>
      <charset val="178"/>
    </font>
    <font>
      <b/>
      <i/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rgb="FF000000"/>
      <name val="TheSans"/>
      <family val="2"/>
    </font>
    <font>
      <b/>
      <sz val="9"/>
      <color rgb="FF045571"/>
      <name val="TheSans"/>
      <family val="2"/>
    </font>
    <font>
      <b/>
      <u/>
      <sz val="20"/>
      <color indexed="10"/>
      <name val="TheSans"/>
      <family val="2"/>
    </font>
    <font>
      <sz val="18"/>
      <name val="TheSans"/>
      <family val="2"/>
    </font>
    <font>
      <sz val="20"/>
      <name val="TheSans"/>
      <family val="2"/>
    </font>
    <font>
      <i/>
      <sz val="20"/>
      <name val="TheSans"/>
      <family val="2"/>
    </font>
    <font>
      <sz val="13"/>
      <color theme="0"/>
      <name val="TheSans"/>
      <family val="2"/>
    </font>
    <font>
      <b/>
      <sz val="13"/>
      <color theme="0"/>
      <name val="TheSans"/>
      <family val="2"/>
    </font>
    <font>
      <b/>
      <sz val="13"/>
      <color rgb="FF7030A0"/>
      <name val="TheSans"/>
      <family val="2"/>
    </font>
    <font>
      <sz val="13"/>
      <name val="TheSans"/>
      <family val="2"/>
    </font>
    <font>
      <b/>
      <sz val="13"/>
      <name val="TheSans"/>
      <family val="2"/>
    </font>
    <font>
      <sz val="10"/>
      <name val="TheSans"/>
      <family val="2"/>
    </font>
    <font>
      <sz val="10"/>
      <color theme="0"/>
      <name val="TheSans"/>
      <family val="2"/>
    </font>
    <font>
      <sz val="11"/>
      <color rgb="FF000000"/>
      <name val="TheSans"/>
      <family val="2"/>
    </font>
    <font>
      <sz val="11"/>
      <color theme="1"/>
      <name val="TheSans"/>
      <family val="2"/>
    </font>
    <font>
      <b/>
      <sz val="11"/>
      <color theme="1"/>
      <name val="TheSans"/>
      <family val="2"/>
    </font>
    <font>
      <b/>
      <sz val="13"/>
      <color rgb="FFFFFFFF"/>
      <name val="TheSans"/>
      <family val="2"/>
    </font>
    <font>
      <sz val="11"/>
      <color theme="0"/>
      <name val="TheSans"/>
      <family val="2"/>
    </font>
    <font>
      <b/>
      <sz val="11"/>
      <color theme="0"/>
      <name val="TheSans"/>
      <family val="2"/>
    </font>
    <font>
      <sz val="11"/>
      <name val="TheSans"/>
      <family val="2"/>
    </font>
    <font>
      <b/>
      <u/>
      <sz val="10"/>
      <color indexed="10"/>
      <name val="TheSans"/>
      <family val="2"/>
    </font>
    <font>
      <b/>
      <sz val="10"/>
      <color theme="0"/>
      <name val="TheSans"/>
      <family val="2"/>
    </font>
    <font>
      <sz val="10"/>
      <color theme="1"/>
      <name val="TheSans"/>
      <family val="2"/>
    </font>
    <font>
      <b/>
      <sz val="10"/>
      <color rgb="FF7030A0"/>
      <name val="TheSans"/>
      <family val="2"/>
    </font>
    <font>
      <b/>
      <u/>
      <sz val="10"/>
      <color indexed="10"/>
      <name val="AF_Najed"/>
      <charset val="178"/>
    </font>
    <font>
      <b/>
      <sz val="10"/>
      <color indexed="10"/>
      <name val="TheSans"/>
      <family val="2"/>
    </font>
    <font>
      <b/>
      <sz val="10"/>
      <color rgb="FFC00000"/>
      <name val="TheSans"/>
      <family val="2"/>
    </font>
    <font>
      <b/>
      <sz val="10"/>
      <color theme="1"/>
      <name val="TheSans"/>
      <family val="2"/>
    </font>
    <font>
      <b/>
      <sz val="13"/>
      <color theme="1"/>
      <name val="TheSans"/>
      <family val="2"/>
    </font>
    <font>
      <b/>
      <u/>
      <sz val="11"/>
      <color indexed="10"/>
      <name val="TheSans"/>
      <family val="2"/>
    </font>
    <font>
      <i/>
      <sz val="11"/>
      <name val="TheSans"/>
      <family val="2"/>
    </font>
    <font>
      <b/>
      <sz val="11"/>
      <name val="TheSans"/>
      <family val="2"/>
    </font>
    <font>
      <b/>
      <i/>
      <sz val="11"/>
      <color theme="0"/>
      <name val="TheSans"/>
      <family val="2"/>
    </font>
    <font>
      <b/>
      <sz val="11"/>
      <color rgb="FFFFFFFF"/>
      <name val="TheSans"/>
      <family val="2"/>
    </font>
    <font>
      <b/>
      <sz val="11"/>
      <color rgb="FFC00000"/>
      <name val="TheSans"/>
      <family val="2"/>
    </font>
    <font>
      <b/>
      <sz val="9"/>
      <name val="TheSans"/>
      <family val="2"/>
    </font>
    <font>
      <u/>
      <sz val="10"/>
      <color theme="10"/>
      <name val="Arial"/>
      <family val="2"/>
    </font>
    <font>
      <b/>
      <sz val="11"/>
      <color rgb="FF000000"/>
      <name val="TheSans"/>
      <family val="2"/>
    </font>
    <font>
      <sz val="10"/>
      <color rgb="FF000000"/>
      <name val="TheSans"/>
      <family val="2"/>
    </font>
    <font>
      <u/>
      <sz val="10"/>
      <color theme="10"/>
      <name val="TheSans"/>
      <family val="2"/>
    </font>
    <font>
      <b/>
      <sz val="11"/>
      <color indexed="8"/>
      <name val="TheSans"/>
      <family val="2"/>
    </font>
    <font>
      <b/>
      <sz val="11"/>
      <color indexed="10"/>
      <name val="TheSans"/>
      <family val="2"/>
    </font>
    <font>
      <sz val="10"/>
      <color indexed="8"/>
      <name val="TheSans"/>
      <family val="2"/>
    </font>
    <font>
      <b/>
      <sz val="10"/>
      <color indexed="8"/>
      <name val="TheSans"/>
      <family val="2"/>
    </font>
    <font>
      <b/>
      <sz val="10"/>
      <color rgb="FFE43C2F"/>
      <name val="TheSans"/>
      <family val="2"/>
    </font>
    <font>
      <sz val="13"/>
      <color rgb="FF000000"/>
      <name val="TheSans"/>
      <family val="2"/>
    </font>
    <font>
      <b/>
      <sz val="11"/>
      <color rgb="FF7030A0"/>
      <name val="TheSans"/>
      <family val="2"/>
    </font>
    <font>
      <b/>
      <sz val="10"/>
      <name val="TheSans"/>
      <family val="2"/>
    </font>
    <font>
      <b/>
      <sz val="14"/>
      <name val="TheSans"/>
      <family val="2"/>
    </font>
    <font>
      <b/>
      <sz val="14"/>
      <color theme="1"/>
      <name val="TheSans"/>
      <family val="2"/>
    </font>
    <font>
      <sz val="9"/>
      <name val="TheSans"/>
      <family val="2"/>
    </font>
    <font>
      <b/>
      <sz val="14"/>
      <color rgb="FF00355E"/>
      <name val="The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5571"/>
        <bgColor indexed="64"/>
      </patternFill>
    </fill>
    <fill>
      <patternFill patternType="solid">
        <fgColor rgb="FFD6D7D9"/>
      </patternFill>
    </fill>
    <fill>
      <patternFill patternType="solid">
        <fgColor rgb="FF74C3D4"/>
        <bgColor indexed="64"/>
      </patternFill>
    </fill>
    <fill>
      <patternFill patternType="solid">
        <fgColor rgb="FF4C718E"/>
      </patternFill>
    </fill>
    <fill>
      <patternFill patternType="solid">
        <fgColor rgb="FFD6D7D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364">
    <xf numFmtId="0" fontId="0" fillId="0" borderId="0" xfId="0"/>
    <xf numFmtId="43" fontId="1" fillId="0" borderId="0" xfId="1" applyFill="1" applyAlignment="1">
      <alignment horizontal="center"/>
    </xf>
    <xf numFmtId="0" fontId="1" fillId="0" borderId="0" xfId="7" applyFill="1" applyAlignment="1">
      <alignment horizontal="center"/>
    </xf>
    <xf numFmtId="0" fontId="3" fillId="0" borderId="0" xfId="7" applyFont="1" applyFill="1" applyAlignment="1">
      <alignment horizontal="center"/>
    </xf>
    <xf numFmtId="0" fontId="10" fillId="0" borderId="0" xfId="7" applyFont="1" applyFill="1" applyAlignment="1">
      <alignment vertical="center"/>
    </xf>
    <xf numFmtId="0" fontId="11" fillId="0" borderId="0" xfId="7" applyFont="1" applyFill="1" applyAlignment="1">
      <alignment vertical="center"/>
    </xf>
    <xf numFmtId="0" fontId="11" fillId="0" borderId="0" xfId="7" applyFont="1" applyFill="1" applyAlignment="1"/>
    <xf numFmtId="0" fontId="12" fillId="0" borderId="0" xfId="7" applyFont="1" applyFill="1"/>
    <xf numFmtId="0" fontId="13" fillId="0" borderId="0" xfId="7" applyFont="1" applyFill="1" applyAlignment="1">
      <alignment horizontal="right"/>
    </xf>
    <xf numFmtId="0" fontId="12" fillId="0" borderId="0" xfId="7" applyFont="1" applyFill="1" applyAlignment="1">
      <alignment horizontal="right"/>
    </xf>
    <xf numFmtId="1" fontId="22" fillId="0" borderId="4" xfId="0" applyNumberFormat="1" applyFont="1" applyFill="1" applyBorder="1" applyAlignment="1">
      <alignment horizontal="right" vertical="top" shrinkToFit="1"/>
    </xf>
    <xf numFmtId="0" fontId="22" fillId="0" borderId="3" xfId="0" applyFont="1" applyFill="1" applyBorder="1" applyAlignment="1">
      <alignment horizontal="right" vertical="top" wrapText="1" readingOrder="2"/>
    </xf>
    <xf numFmtId="0" fontId="15" fillId="5" borderId="4" xfId="0" applyFont="1" applyFill="1" applyBorder="1" applyAlignment="1">
      <alignment horizontal="right" vertical="top" wrapText="1" readingOrder="2"/>
    </xf>
    <xf numFmtId="0" fontId="17" fillId="2" borderId="4" xfId="7" applyFont="1" applyFill="1" applyBorder="1" applyAlignment="1">
      <alignment vertical="center" readingOrder="2"/>
    </xf>
    <xf numFmtId="0" fontId="22" fillId="0" borderId="4" xfId="0" applyFont="1" applyFill="1" applyBorder="1" applyAlignment="1">
      <alignment horizontal="right" vertical="top" wrapText="1" readingOrder="2"/>
    </xf>
    <xf numFmtId="0" fontId="9" fillId="2" borderId="0" xfId="0" applyFont="1" applyFill="1" applyBorder="1" applyAlignment="1">
      <alignment horizontal="center" vertical="center" wrapText="1" readingOrder="2"/>
    </xf>
    <xf numFmtId="3" fontId="23" fillId="0" borderId="3" xfId="0" applyNumberFormat="1" applyFont="1" applyFill="1" applyBorder="1" applyAlignment="1">
      <alignment horizontal="center" vertical="top" shrinkToFit="1"/>
    </xf>
    <xf numFmtId="0" fontId="19" fillId="2" borderId="0" xfId="0" applyFont="1" applyFill="1"/>
    <xf numFmtId="0" fontId="19" fillId="2" borderId="0" xfId="7" applyFont="1" applyFill="1" applyAlignment="1">
      <alignment horizontal="center" vertical="center"/>
    </xf>
    <xf numFmtId="0" fontId="28" fillId="2" borderId="0" xfId="7" applyFont="1" applyFill="1" applyAlignment="1">
      <alignment vertical="center"/>
    </xf>
    <xf numFmtId="3" fontId="26" fillId="3" borderId="3" xfId="0" applyNumberFormat="1" applyFont="1" applyFill="1" applyBorder="1" applyAlignment="1">
      <alignment horizontal="center" vertical="top" shrinkToFit="1"/>
    </xf>
    <xf numFmtId="0" fontId="23" fillId="0" borderId="3" xfId="0" applyFont="1" applyFill="1" applyBorder="1" applyAlignment="1">
      <alignment horizontal="center" vertical="top" wrapText="1" readingOrder="2"/>
    </xf>
    <xf numFmtId="0" fontId="19" fillId="0" borderId="0" xfId="0" applyFont="1" applyFill="1"/>
    <xf numFmtId="0" fontId="28" fillId="0" borderId="0" xfId="7" applyFont="1" applyFill="1" applyAlignment="1"/>
    <xf numFmtId="0" fontId="23" fillId="5" borderId="2" xfId="0" applyFont="1" applyFill="1" applyBorder="1" applyAlignment="1">
      <alignment horizontal="right" vertical="center" wrapText="1" readingOrder="2"/>
    </xf>
    <xf numFmtId="1" fontId="23" fillId="5" borderId="8" xfId="0" applyNumberFormat="1" applyFont="1" applyFill="1" applyBorder="1" applyAlignment="1">
      <alignment horizontal="right" vertical="center" shrinkToFit="1"/>
    </xf>
    <xf numFmtId="0" fontId="22" fillId="5" borderId="9" xfId="0" applyFont="1" applyFill="1" applyBorder="1" applyAlignment="1">
      <alignment horizontal="right" vertical="center" wrapText="1"/>
    </xf>
    <xf numFmtId="0" fontId="26" fillId="3" borderId="3" xfId="0" applyFont="1" applyFill="1" applyBorder="1" applyAlignment="1">
      <alignment horizontal="right" vertical="top" wrapText="1" readingOrder="2"/>
    </xf>
    <xf numFmtId="0" fontId="25" fillId="3" borderId="4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vertical="center" wrapText="1" readingOrder="2"/>
    </xf>
    <xf numFmtId="0" fontId="32" fillId="0" borderId="0" xfId="7" applyFont="1" applyFill="1" applyAlignment="1">
      <alignment vertical="center"/>
    </xf>
    <xf numFmtId="0" fontId="34" fillId="0" borderId="0" xfId="7" applyFont="1" applyFill="1" applyAlignment="1">
      <alignment vertical="center"/>
    </xf>
    <xf numFmtId="1" fontId="29" fillId="3" borderId="17" xfId="1" applyNumberFormat="1" applyFont="1" applyFill="1" applyBorder="1" applyAlignment="1">
      <alignment horizontal="right" vertical="center"/>
    </xf>
    <xf numFmtId="0" fontId="29" fillId="3" borderId="17" xfId="7" applyFont="1" applyFill="1" applyBorder="1" applyAlignment="1">
      <alignment horizontal="right" vertical="center"/>
    </xf>
    <xf numFmtId="0" fontId="23" fillId="5" borderId="16" xfId="0" applyFont="1" applyFill="1" applyBorder="1" applyAlignment="1">
      <alignment horizontal="right" vertical="top" wrapText="1" readingOrder="2"/>
    </xf>
    <xf numFmtId="0" fontId="23" fillId="5" borderId="16" xfId="0" applyFont="1" applyFill="1" applyBorder="1" applyAlignment="1">
      <alignment horizontal="right" vertical="center" wrapText="1" readingOrder="2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right" vertical="top" wrapText="1" readingOrder="2"/>
    </xf>
    <xf numFmtId="3" fontId="26" fillId="3" borderId="17" xfId="0" applyNumberFormat="1" applyFont="1" applyFill="1" applyBorder="1" applyAlignment="1">
      <alignment horizontal="center" vertical="top" shrinkToFit="1"/>
    </xf>
    <xf numFmtId="3" fontId="26" fillId="3" borderId="13" xfId="0" applyNumberFormat="1" applyFont="1" applyFill="1" applyBorder="1" applyAlignment="1">
      <alignment horizontal="center" vertical="top" shrinkToFit="1"/>
    </xf>
    <xf numFmtId="0" fontId="29" fillId="3" borderId="16" xfId="7" applyFont="1" applyFill="1" applyBorder="1" applyAlignment="1">
      <alignment horizontal="right" vertical="center"/>
    </xf>
    <xf numFmtId="0" fontId="26" fillId="3" borderId="18" xfId="0" applyFont="1" applyFill="1" applyBorder="1" applyAlignment="1">
      <alignment horizontal="right" vertical="top" wrapText="1" readingOrder="2"/>
    </xf>
    <xf numFmtId="3" fontId="26" fillId="3" borderId="19" xfId="0" applyNumberFormat="1" applyFont="1" applyFill="1" applyBorder="1" applyAlignment="1">
      <alignment horizontal="center" vertical="top" shrinkToFit="1"/>
    </xf>
    <xf numFmtId="3" fontId="26" fillId="3" borderId="20" xfId="0" applyNumberFormat="1" applyFont="1" applyFill="1" applyBorder="1" applyAlignment="1">
      <alignment horizontal="center" vertical="top" shrinkToFit="1"/>
    </xf>
    <xf numFmtId="0" fontId="19" fillId="0" borderId="0" xfId="7" applyFont="1" applyFill="1"/>
    <xf numFmtId="0" fontId="19" fillId="0" borderId="0" xfId="7" applyFont="1" applyFill="1" applyAlignment="1">
      <alignment vertical="center"/>
    </xf>
    <xf numFmtId="0" fontId="19" fillId="0" borderId="0" xfId="7" applyFont="1" applyFill="1" applyAlignment="1">
      <alignment horizontal="center"/>
    </xf>
    <xf numFmtId="0" fontId="19" fillId="0" borderId="0" xfId="7" applyFont="1" applyFill="1" applyAlignment="1">
      <alignment readingOrder="2"/>
    </xf>
    <xf numFmtId="0" fontId="30" fillId="0" borderId="0" xfId="7" applyFont="1" applyFill="1" applyAlignment="1">
      <alignment horizontal="right" vertical="center" wrapText="1"/>
    </xf>
    <xf numFmtId="0" fontId="30" fillId="0" borderId="0" xfId="7" applyFont="1" applyFill="1" applyAlignment="1">
      <alignment horizontal="right" vertical="center"/>
    </xf>
    <xf numFmtId="0" fontId="30" fillId="0" borderId="0" xfId="7" applyFont="1" applyFill="1" applyAlignment="1">
      <alignment horizontal="right"/>
    </xf>
    <xf numFmtId="0" fontId="23" fillId="5" borderId="17" xfId="0" applyFont="1" applyFill="1" applyBorder="1" applyAlignment="1">
      <alignment horizontal="right" vertical="top" wrapText="1" readingOrder="2"/>
    </xf>
    <xf numFmtId="1" fontId="23" fillId="5" borderId="16" xfId="0" applyNumberFormat="1" applyFont="1" applyFill="1" applyBorder="1" applyAlignment="1">
      <alignment horizontal="center" vertical="top" shrinkToFit="1"/>
    </xf>
    <xf numFmtId="0" fontId="26" fillId="3" borderId="17" xfId="0" applyFont="1" applyFill="1" applyBorder="1" applyAlignment="1">
      <alignment horizontal="right" vertical="top" wrapText="1" readingOrder="2"/>
    </xf>
    <xf numFmtId="3" fontId="26" fillId="3" borderId="17" xfId="0" applyNumberFormat="1" applyFont="1" applyFill="1" applyBorder="1" applyAlignment="1">
      <alignment horizontal="center" vertical="center" shrinkToFit="1"/>
    </xf>
    <xf numFmtId="0" fontId="37" fillId="0" borderId="0" xfId="7" applyFont="1" applyFill="1" applyBorder="1" applyAlignment="1"/>
    <xf numFmtId="0" fontId="27" fillId="0" borderId="0" xfId="7" applyFont="1" applyFill="1" applyAlignment="1">
      <alignment vertical="center"/>
    </xf>
    <xf numFmtId="0" fontId="27" fillId="0" borderId="0" xfId="7" applyFont="1" applyFill="1"/>
    <xf numFmtId="0" fontId="38" fillId="0" borderId="0" xfId="7" applyFont="1" applyFill="1" applyAlignment="1">
      <alignment horizontal="center"/>
    </xf>
    <xf numFmtId="0" fontId="27" fillId="0" borderId="0" xfId="7" applyFont="1" applyFill="1" applyAlignment="1">
      <alignment horizontal="center" vertical="center" wrapText="1"/>
    </xf>
    <xf numFmtId="1" fontId="27" fillId="0" borderId="0" xfId="7" applyNumberFormat="1" applyFont="1" applyFill="1" applyAlignment="1">
      <alignment horizontal="center" vertical="center" wrapText="1"/>
    </xf>
    <xf numFmtId="166" fontId="27" fillId="0" borderId="0" xfId="7" applyNumberFormat="1" applyFont="1" applyFill="1" applyBorder="1" applyAlignment="1">
      <alignment horizontal="right" vertical="center" readingOrder="2"/>
    </xf>
    <xf numFmtId="0" fontId="38" fillId="0" borderId="0" xfId="7" applyFont="1" applyFill="1" applyAlignment="1">
      <alignment horizontal="right"/>
    </xf>
    <xf numFmtId="0" fontId="27" fillId="0" borderId="0" xfId="7" applyFont="1" applyFill="1" applyAlignment="1">
      <alignment horizontal="center"/>
    </xf>
    <xf numFmtId="0" fontId="27" fillId="0" borderId="0" xfId="7" applyFont="1" applyFill="1" applyBorder="1" applyAlignment="1">
      <alignment readingOrder="2"/>
    </xf>
    <xf numFmtId="0" fontId="27" fillId="0" borderId="17" xfId="7" applyFont="1" applyFill="1" applyBorder="1" applyAlignment="1">
      <alignment horizontal="right" vertical="center" indent="2"/>
    </xf>
    <xf numFmtId="0" fontId="27" fillId="5" borderId="16" xfId="7" applyFont="1" applyFill="1" applyBorder="1" applyAlignment="1">
      <alignment horizontal="center" vertical="center"/>
    </xf>
    <xf numFmtId="0" fontId="27" fillId="5" borderId="17" xfId="7" applyFont="1" applyFill="1" applyBorder="1" applyAlignment="1">
      <alignment horizontal="center" vertical="center"/>
    </xf>
    <xf numFmtId="0" fontId="38" fillId="5" borderId="17" xfId="7" applyFont="1" applyFill="1" applyBorder="1" applyAlignment="1">
      <alignment horizontal="center" vertical="center"/>
    </xf>
    <xf numFmtId="0" fontId="39" fillId="5" borderId="17" xfId="7" applyFont="1" applyFill="1" applyBorder="1" applyAlignment="1">
      <alignment horizontal="right" vertical="center" indent="2"/>
    </xf>
    <xf numFmtId="167" fontId="27" fillId="5" borderId="13" xfId="7" applyNumberFormat="1" applyFont="1" applyFill="1" applyBorder="1" applyAlignment="1">
      <alignment horizontal="right" vertical="center"/>
    </xf>
    <xf numFmtId="0" fontId="26" fillId="3" borderId="16" xfId="7" applyFont="1" applyFill="1" applyBorder="1" applyAlignment="1">
      <alignment horizontal="center" vertical="center"/>
    </xf>
    <xf numFmtId="0" fontId="26" fillId="3" borderId="17" xfId="7" applyFont="1" applyFill="1" applyBorder="1" applyAlignment="1">
      <alignment horizontal="center" vertical="center"/>
    </xf>
    <xf numFmtId="0" fontId="40" fillId="3" borderId="17" xfId="7" applyFont="1" applyFill="1" applyBorder="1" applyAlignment="1">
      <alignment horizontal="center" vertical="center"/>
    </xf>
    <xf numFmtId="0" fontId="26" fillId="3" borderId="17" xfId="7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68" fontId="19" fillId="0" borderId="0" xfId="0" applyNumberFormat="1" applyFont="1" applyFill="1" applyAlignment="1">
      <alignment vertical="center"/>
    </xf>
    <xf numFmtId="173" fontId="19" fillId="0" borderId="0" xfId="0" applyNumberFormat="1" applyFont="1" applyFill="1" applyAlignment="1">
      <alignment vertical="center"/>
    </xf>
    <xf numFmtId="172" fontId="19" fillId="0" borderId="0" xfId="0" applyNumberFormat="1" applyFont="1" applyFill="1" applyAlignment="1">
      <alignment vertical="center"/>
    </xf>
    <xf numFmtId="168" fontId="19" fillId="0" borderId="0" xfId="0" applyNumberFormat="1" applyFont="1" applyFill="1"/>
    <xf numFmtId="172" fontId="19" fillId="0" borderId="0" xfId="0" applyNumberFormat="1" applyFont="1" applyFill="1"/>
    <xf numFmtId="0" fontId="19" fillId="0" borderId="0" xfId="0" applyFont="1" applyFill="1" applyAlignment="1">
      <alignment horizontal="center"/>
    </xf>
    <xf numFmtId="171" fontId="19" fillId="0" borderId="0" xfId="0" applyNumberFormat="1" applyFont="1" applyFill="1"/>
    <xf numFmtId="169" fontId="19" fillId="0" borderId="0" xfId="0" applyNumberFormat="1" applyFont="1" applyFill="1"/>
    <xf numFmtId="1" fontId="19" fillId="0" borderId="0" xfId="0" applyNumberFormat="1" applyFont="1" applyFill="1"/>
    <xf numFmtId="0" fontId="19" fillId="0" borderId="0" xfId="0" applyFont="1" applyFill="1" applyBorder="1" applyAlignment="1"/>
    <xf numFmtId="3" fontId="23" fillId="0" borderId="17" xfId="0" applyNumberFormat="1" applyFont="1" applyFill="1" applyBorder="1" applyAlignment="1">
      <alignment horizontal="center" vertical="top" shrinkToFi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168" fontId="27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170" fontId="27" fillId="0" borderId="0" xfId="0" applyNumberFormat="1" applyFont="1" applyFill="1" applyAlignment="1">
      <alignment horizontal="right"/>
    </xf>
    <xf numFmtId="168" fontId="27" fillId="0" borderId="0" xfId="0" applyNumberFormat="1" applyFont="1" applyFill="1"/>
    <xf numFmtId="9" fontId="27" fillId="0" borderId="0" xfId="15" applyFont="1" applyFill="1" applyAlignment="1">
      <alignment horizontal="right"/>
    </xf>
    <xf numFmtId="170" fontId="27" fillId="0" borderId="0" xfId="0" applyNumberFormat="1" applyFont="1" applyFill="1"/>
    <xf numFmtId="0" fontId="27" fillId="0" borderId="0" xfId="0" applyFont="1" applyFill="1" applyBorder="1" applyAlignment="1"/>
    <xf numFmtId="0" fontId="22" fillId="0" borderId="17" xfId="0" applyFont="1" applyFill="1" applyBorder="1" applyAlignment="1">
      <alignment horizontal="right" vertical="center" shrinkToFit="1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17" xfId="0" applyFont="1" applyFill="1" applyBorder="1" applyAlignment="1">
      <alignment horizontal="right" vertical="center" readingOrder="2"/>
    </xf>
    <xf numFmtId="0" fontId="22" fillId="0" borderId="17" xfId="0" applyFont="1" applyFill="1" applyBorder="1" applyAlignment="1">
      <alignment horizontal="right" vertical="center"/>
    </xf>
    <xf numFmtId="168" fontId="22" fillId="0" borderId="0" xfId="0" applyNumberFormat="1" applyFont="1" applyFill="1" applyAlignment="1">
      <alignment horizontal="center" vertical="center"/>
    </xf>
    <xf numFmtId="168" fontId="22" fillId="0" borderId="0" xfId="0" applyNumberFormat="1" applyFont="1" applyFill="1" applyAlignment="1">
      <alignment vertical="center"/>
    </xf>
    <xf numFmtId="0" fontId="22" fillId="0" borderId="17" xfId="0" applyFont="1" applyFill="1" applyBorder="1" applyAlignment="1">
      <alignment vertical="center"/>
    </xf>
    <xf numFmtId="0" fontId="22" fillId="0" borderId="17" xfId="0" applyFont="1" applyFill="1" applyBorder="1" applyAlignment="1">
      <alignment vertical="center" shrinkToFit="1"/>
    </xf>
    <xf numFmtId="173" fontId="22" fillId="0" borderId="0" xfId="0" applyNumberFormat="1" applyFont="1" applyFill="1" applyAlignment="1">
      <alignment vertical="center"/>
    </xf>
    <xf numFmtId="9" fontId="22" fillId="0" borderId="0" xfId="15" applyFont="1" applyFill="1" applyAlignment="1">
      <alignment horizontal="center" vertical="center"/>
    </xf>
    <xf numFmtId="9" fontId="22" fillId="0" borderId="0" xfId="15" applyFont="1" applyFill="1" applyAlignment="1">
      <alignment vertical="center"/>
    </xf>
    <xf numFmtId="0" fontId="22" fillId="5" borderId="17" xfId="0" applyFont="1" applyFill="1" applyBorder="1" applyAlignment="1">
      <alignment horizontal="left" wrapText="1"/>
    </xf>
    <xf numFmtId="0" fontId="22" fillId="5" borderId="13" xfId="0" applyFont="1" applyFill="1" applyBorder="1" applyAlignment="1">
      <alignment horizontal="left" wrapText="1"/>
    </xf>
    <xf numFmtId="0" fontId="26" fillId="3" borderId="16" xfId="0" applyFont="1" applyFill="1" applyBorder="1" applyAlignment="1">
      <alignment wrapText="1" readingOrder="2"/>
    </xf>
    <xf numFmtId="3" fontId="26" fillId="3" borderId="17" xfId="0" applyNumberFormat="1" applyFont="1" applyFill="1" applyBorder="1" applyAlignment="1">
      <alignment shrinkToFit="1"/>
    </xf>
    <xf numFmtId="0" fontId="23" fillId="5" borderId="16" xfId="0" applyFont="1" applyFill="1" applyBorder="1" applyAlignment="1">
      <alignment wrapText="1" readingOrder="2"/>
    </xf>
    <xf numFmtId="0" fontId="22" fillId="5" borderId="17" xfId="0" applyFont="1" applyFill="1" applyBorder="1" applyAlignment="1">
      <alignment wrapText="1"/>
    </xf>
    <xf numFmtId="3" fontId="23" fillId="5" borderId="17" xfId="0" applyNumberFormat="1" applyFont="1" applyFill="1" applyBorder="1" applyAlignment="1">
      <alignment horizontal="center" vertical="top" shrinkToFit="1"/>
    </xf>
    <xf numFmtId="0" fontId="26" fillId="3" borderId="16" xfId="0" applyFont="1" applyFill="1" applyBorder="1" applyAlignment="1">
      <alignment vertical="top" wrapText="1" readingOrder="2"/>
    </xf>
    <xf numFmtId="3" fontId="26" fillId="3" borderId="17" xfId="0" applyNumberFormat="1" applyFont="1" applyFill="1" applyBorder="1" applyAlignment="1">
      <alignment vertical="top" shrinkToFit="1"/>
    </xf>
    <xf numFmtId="3" fontId="23" fillId="5" borderId="17" xfId="0" applyNumberFormat="1" applyFont="1" applyFill="1" applyBorder="1" applyAlignment="1">
      <alignment vertical="top" shrinkToFit="1"/>
    </xf>
    <xf numFmtId="0" fontId="39" fillId="3" borderId="18" xfId="0" applyFont="1" applyFill="1" applyBorder="1" applyAlignment="1">
      <alignment vertical="top" wrapText="1" readingOrder="2"/>
    </xf>
    <xf numFmtId="3" fontId="41" fillId="3" borderId="19" xfId="0" applyNumberFormat="1" applyFont="1" applyFill="1" applyBorder="1" applyAlignment="1">
      <alignment vertical="top" shrinkToFit="1"/>
    </xf>
    <xf numFmtId="0" fontId="23" fillId="5" borderId="16" xfId="0" applyFont="1" applyFill="1" applyBorder="1" applyAlignment="1">
      <alignment horizontal="center" vertical="top" wrapText="1" readingOrder="2"/>
    </xf>
    <xf numFmtId="0" fontId="23" fillId="0" borderId="16" xfId="0" applyNumberFormat="1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 wrapText="1"/>
    </xf>
    <xf numFmtId="0" fontId="42" fillId="0" borderId="0" xfId="0" applyFont="1" applyFill="1" applyAlignment="1">
      <alignment vertical="center" readingOrder="2"/>
    </xf>
    <xf numFmtId="0" fontId="34" fillId="0" borderId="0" xfId="0" applyFont="1" applyFill="1" applyAlignment="1">
      <alignment vertical="center" readingOrder="2"/>
    </xf>
    <xf numFmtId="0" fontId="43" fillId="0" borderId="0" xfId="0" applyFont="1" applyFill="1" applyBorder="1" applyAlignment="1"/>
    <xf numFmtId="0" fontId="0" fillId="0" borderId="0" xfId="0" applyFill="1" applyBorder="1" applyAlignment="1">
      <alignment horizontal="left" vertical="top"/>
    </xf>
    <xf numFmtId="0" fontId="20" fillId="3" borderId="8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14" fontId="46" fillId="0" borderId="5" xfId="0" applyNumberFormat="1" applyFont="1" applyFill="1" applyBorder="1" applyAlignment="1">
      <alignment horizontal="center" vertical="center"/>
    </xf>
    <xf numFmtId="0" fontId="52" fillId="0" borderId="3" xfId="16" applyFont="1" applyFill="1" applyBorder="1" applyAlignment="1" applyProtection="1">
      <alignment horizontal="center" vertical="center" wrapText="1"/>
    </xf>
    <xf numFmtId="0" fontId="20" fillId="3" borderId="2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6" fillId="0" borderId="27" xfId="0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0" fontId="46" fillId="0" borderId="29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top"/>
    </xf>
    <xf numFmtId="0" fontId="25" fillId="3" borderId="2" xfId="0" applyFont="1" applyFill="1" applyBorder="1" applyAlignment="1">
      <alignment horizontal="center" vertical="top"/>
    </xf>
    <xf numFmtId="0" fontId="25" fillId="3" borderId="9" xfId="0" applyFont="1" applyFill="1" applyBorder="1" applyAlignment="1">
      <alignment horizontal="center" vertical="top"/>
    </xf>
    <xf numFmtId="0" fontId="46" fillId="0" borderId="4" xfId="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0" fontId="46" fillId="2" borderId="5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46" fillId="0" borderId="7" xfId="0" applyFont="1" applyFill="1" applyBorder="1" applyAlignment="1">
      <alignment horizontal="center" vertical="top" wrapText="1"/>
    </xf>
    <xf numFmtId="0" fontId="46" fillId="0" borderId="7" xfId="0" applyFont="1" applyFill="1" applyBorder="1" applyAlignment="1">
      <alignment horizontal="center" vertical="top"/>
    </xf>
    <xf numFmtId="0" fontId="46" fillId="0" borderId="30" xfId="0" applyFont="1" applyFill="1" applyBorder="1" applyAlignment="1">
      <alignment horizontal="center" vertical="top"/>
    </xf>
    <xf numFmtId="0" fontId="46" fillId="0" borderId="31" xfId="0" applyFont="1" applyFill="1" applyBorder="1" applyAlignment="1">
      <alignment horizontal="center" vertical="top"/>
    </xf>
    <xf numFmtId="0" fontId="46" fillId="0" borderId="27" xfId="0" applyFont="1" applyFill="1" applyBorder="1" applyAlignment="1">
      <alignment horizontal="center" vertical="top"/>
    </xf>
    <xf numFmtId="0" fontId="46" fillId="0" borderId="28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right" vertical="center" wrapText="1" readingOrder="2"/>
    </xf>
    <xf numFmtId="1" fontId="22" fillId="0" borderId="3" xfId="0" applyNumberFormat="1" applyFont="1" applyFill="1" applyBorder="1" applyAlignment="1">
      <alignment horizontal="right" vertical="top" shrinkToFit="1"/>
    </xf>
    <xf numFmtId="3" fontId="22" fillId="0" borderId="3" xfId="0" applyNumberFormat="1" applyFont="1" applyFill="1" applyBorder="1" applyAlignment="1">
      <alignment horizontal="right" vertical="top" shrinkToFit="1"/>
    </xf>
    <xf numFmtId="0" fontId="27" fillId="0" borderId="17" xfId="7" applyFont="1" applyFill="1" applyBorder="1" applyAlignment="1">
      <alignment horizontal="right" vertical="center"/>
    </xf>
    <xf numFmtId="0" fontId="39" fillId="0" borderId="16" xfId="7" applyNumberFormat="1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left" wrapText="1"/>
    </xf>
    <xf numFmtId="0" fontId="26" fillId="3" borderId="4" xfId="0" applyFont="1" applyFill="1" applyBorder="1" applyAlignment="1">
      <alignment horizontal="left" vertical="center" wrapText="1"/>
    </xf>
    <xf numFmtId="0" fontId="39" fillId="0" borderId="16" xfId="7" applyNumberFormat="1" applyFont="1" applyFill="1" applyBorder="1" applyAlignment="1">
      <alignment horizontal="center" vertical="center" wrapText="1"/>
    </xf>
    <xf numFmtId="0" fontId="39" fillId="0" borderId="16" xfId="7" applyNumberFormat="1" applyFont="1" applyFill="1" applyBorder="1" applyAlignment="1">
      <alignment horizontal="center" vertical="center" wrapText="1" readingOrder="2"/>
    </xf>
    <xf numFmtId="0" fontId="55" fillId="0" borderId="16" xfId="7" applyFont="1" applyFill="1" applyBorder="1" applyAlignment="1">
      <alignment horizontal="center" vertical="center"/>
    </xf>
    <xf numFmtId="1" fontId="55" fillId="0" borderId="17" xfId="1" applyNumberFormat="1" applyFont="1" applyFill="1" applyBorder="1" applyAlignment="1">
      <alignment horizontal="center" vertical="center"/>
    </xf>
    <xf numFmtId="0" fontId="55" fillId="0" borderId="17" xfId="7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 wrapText="1"/>
    </xf>
    <xf numFmtId="167" fontId="19" fillId="0" borderId="0" xfId="7" applyNumberFormat="1" applyFont="1" applyFill="1" applyBorder="1" applyAlignment="1"/>
    <xf numFmtId="0" fontId="34" fillId="0" borderId="0" xfId="7" applyFont="1" applyFill="1" applyBorder="1" applyAlignment="1">
      <alignment vertical="center" shrinkToFit="1"/>
    </xf>
    <xf numFmtId="1" fontId="27" fillId="5" borderId="13" xfId="7" applyNumberFormat="1" applyFont="1" applyFill="1" applyBorder="1" applyAlignment="1">
      <alignment horizontal="right" vertical="center"/>
    </xf>
    <xf numFmtId="0" fontId="23" fillId="5" borderId="16" xfId="0" applyFont="1" applyFill="1" applyBorder="1" applyAlignment="1">
      <alignment horizontal="center" wrapText="1"/>
    </xf>
    <xf numFmtId="0" fontId="23" fillId="0" borderId="16" xfId="7" applyNumberFormat="1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wrapText="1"/>
    </xf>
    <xf numFmtId="0" fontId="26" fillId="3" borderId="16" xfId="0" applyFont="1" applyFill="1" applyBorder="1" applyAlignment="1">
      <alignment horizontal="center" vertical="center" wrapText="1"/>
    </xf>
    <xf numFmtId="174" fontId="23" fillId="0" borderId="3" xfId="0" applyNumberFormat="1" applyFont="1" applyFill="1" applyBorder="1" applyAlignment="1">
      <alignment horizontal="center" vertical="center" shrinkToFit="1"/>
    </xf>
    <xf numFmtId="0" fontId="39" fillId="0" borderId="16" xfId="7" applyFont="1" applyFill="1" applyBorder="1" applyAlignment="1">
      <alignment horizontal="center" vertical="center"/>
    </xf>
    <xf numFmtId="0" fontId="39" fillId="0" borderId="17" xfId="7" applyFont="1" applyFill="1" applyBorder="1" applyAlignment="1">
      <alignment horizontal="center" vertical="center"/>
    </xf>
    <xf numFmtId="174" fontId="26" fillId="3" borderId="3" xfId="0" applyNumberFormat="1" applyFont="1" applyFill="1" applyBorder="1" applyAlignment="1">
      <alignment horizontal="center" vertical="center" shrinkToFit="1"/>
    </xf>
    <xf numFmtId="0" fontId="39" fillId="0" borderId="16" xfId="0" applyNumberFormat="1" applyFont="1" applyFill="1" applyBorder="1" applyAlignment="1">
      <alignment horizontal="center" vertical="center"/>
    </xf>
    <xf numFmtId="0" fontId="39" fillId="5" borderId="16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3" fontId="26" fillId="5" borderId="17" xfId="0" applyNumberFormat="1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/>
    </xf>
    <xf numFmtId="0" fontId="14" fillId="3" borderId="16" xfId="7" applyFont="1" applyFill="1" applyBorder="1" applyAlignment="1">
      <alignment horizontal="center" vertical="center"/>
    </xf>
    <xf numFmtId="1" fontId="14" fillId="3" borderId="17" xfId="1" applyNumberFormat="1" applyFont="1" applyFill="1" applyBorder="1" applyAlignment="1">
      <alignment horizontal="center" vertical="center"/>
    </xf>
    <xf numFmtId="0" fontId="14" fillId="3" borderId="17" xfId="7" applyFont="1" applyFill="1" applyBorder="1" applyAlignment="1">
      <alignment horizontal="center" vertical="center"/>
    </xf>
    <xf numFmtId="0" fontId="15" fillId="3" borderId="16" xfId="7" applyFont="1" applyFill="1" applyBorder="1" applyAlignment="1">
      <alignment horizontal="center" vertical="center" wrapText="1"/>
    </xf>
    <xf numFmtId="0" fontId="15" fillId="3" borderId="17" xfId="7" applyFont="1" applyFill="1" applyBorder="1" applyAlignment="1">
      <alignment horizontal="center" vertical="center" wrapText="1"/>
    </xf>
    <xf numFmtId="0" fontId="56" fillId="4" borderId="4" xfId="0" applyFont="1" applyFill="1" applyBorder="1" applyAlignment="1">
      <alignment horizontal="right" vertical="top" wrapText="1" readingOrder="2"/>
    </xf>
    <xf numFmtId="0" fontId="56" fillId="4" borderId="3" xfId="0" applyFont="1" applyFill="1" applyBorder="1" applyAlignment="1">
      <alignment horizontal="right" vertical="top" wrapText="1" readingOrder="2"/>
    </xf>
    <xf numFmtId="0" fontId="57" fillId="4" borderId="4" xfId="0" applyFont="1" applyFill="1" applyBorder="1" applyAlignment="1">
      <alignment horizontal="right" vertical="top" wrapText="1" readingOrder="2"/>
    </xf>
    <xf numFmtId="0" fontId="57" fillId="4" borderId="3" xfId="0" applyFont="1" applyFill="1" applyBorder="1" applyAlignment="1">
      <alignment horizontal="right" vertical="top" wrapText="1" readingOrder="2"/>
    </xf>
    <xf numFmtId="0" fontId="15" fillId="5" borderId="3" xfId="0" applyFont="1" applyFill="1" applyBorder="1" applyAlignment="1">
      <alignment horizontal="right" vertical="top" wrapText="1" readingOrder="2"/>
    </xf>
    <xf numFmtId="0" fontId="34" fillId="2" borderId="0" xfId="7" applyFont="1" applyFill="1" applyAlignment="1">
      <alignment vertical="center"/>
    </xf>
    <xf numFmtId="1" fontId="10" fillId="0" borderId="0" xfId="7" applyNumberFormat="1" applyFont="1" applyFill="1" applyAlignment="1">
      <alignment vertical="center"/>
    </xf>
    <xf numFmtId="1" fontId="9" fillId="2" borderId="0" xfId="0" applyNumberFormat="1" applyFont="1" applyFill="1" applyBorder="1" applyAlignment="1">
      <alignment horizontal="center" vertical="center" wrapText="1" readingOrder="2"/>
    </xf>
    <xf numFmtId="1" fontId="21" fillId="4" borderId="3" xfId="0" applyNumberFormat="1" applyFont="1" applyFill="1" applyBorder="1" applyAlignment="1">
      <alignment horizontal="center" wrapText="1"/>
    </xf>
    <xf numFmtId="1" fontId="21" fillId="4" borderId="5" xfId="0" applyNumberFormat="1" applyFont="1" applyFill="1" applyBorder="1" applyAlignment="1">
      <alignment horizontal="center" wrapText="1"/>
    </xf>
    <xf numFmtId="1" fontId="12" fillId="0" borderId="0" xfId="7" applyNumberFormat="1" applyFont="1" applyFill="1"/>
    <xf numFmtId="3" fontId="23" fillId="5" borderId="3" xfId="0" applyNumberFormat="1" applyFont="1" applyFill="1" applyBorder="1" applyAlignment="1">
      <alignment horizontal="center" vertical="top" shrinkToFit="1"/>
    </xf>
    <xf numFmtId="3" fontId="25" fillId="5" borderId="3" xfId="0" applyNumberFormat="1" applyFont="1" applyFill="1" applyBorder="1" applyAlignment="1">
      <alignment horizontal="center" vertical="center" wrapText="1"/>
    </xf>
    <xf numFmtId="3" fontId="21" fillId="4" borderId="3" xfId="0" applyNumberFormat="1" applyFont="1" applyFill="1" applyBorder="1" applyAlignment="1">
      <alignment horizontal="center" wrapText="1"/>
    </xf>
    <xf numFmtId="3" fontId="21" fillId="4" borderId="5" xfId="0" applyNumberFormat="1" applyFont="1" applyFill="1" applyBorder="1" applyAlignment="1">
      <alignment horizontal="center" wrapText="1"/>
    </xf>
    <xf numFmtId="3" fontId="17" fillId="2" borderId="3" xfId="7" applyNumberFormat="1" applyFont="1" applyFill="1" applyBorder="1" applyAlignment="1">
      <alignment horizontal="right" vertical="center"/>
    </xf>
    <xf numFmtId="3" fontId="25" fillId="5" borderId="3" xfId="0" applyNumberFormat="1" applyFont="1" applyFill="1" applyBorder="1" applyAlignment="1">
      <alignment horizontal="center" wrapText="1"/>
    </xf>
    <xf numFmtId="3" fontId="22" fillId="4" borderId="3" xfId="0" applyNumberFormat="1" applyFont="1" applyFill="1" applyBorder="1" applyAlignment="1">
      <alignment horizontal="center" vertical="center" wrapText="1"/>
    </xf>
    <xf numFmtId="3" fontId="22" fillId="4" borderId="5" xfId="0" applyNumberFormat="1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center" vertical="top" shrinkToFit="1"/>
    </xf>
    <xf numFmtId="3" fontId="26" fillId="5" borderId="5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wrapText="1"/>
    </xf>
    <xf numFmtId="3" fontId="23" fillId="5" borderId="5" xfId="0" applyNumberFormat="1" applyFont="1" applyFill="1" applyBorder="1" applyAlignment="1">
      <alignment horizontal="center" vertical="top" shrinkToFit="1"/>
    </xf>
    <xf numFmtId="0" fontId="34" fillId="0" borderId="0" xfId="7" applyFont="1" applyFill="1" applyAlignment="1"/>
    <xf numFmtId="0" fontId="27" fillId="0" borderId="32" xfId="7" applyFont="1" applyFill="1" applyBorder="1" applyAlignment="1">
      <alignment horizontal="right" vertical="center"/>
    </xf>
    <xf numFmtId="3" fontId="23" fillId="0" borderId="13" xfId="0" applyNumberFormat="1" applyFont="1" applyFill="1" applyBorder="1" applyAlignment="1">
      <alignment horizontal="center" vertical="top" shrinkToFit="1"/>
    </xf>
    <xf numFmtId="0" fontId="29" fillId="3" borderId="13" xfId="7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 wrapText="1" readingOrder="2"/>
    </xf>
    <xf numFmtId="0" fontId="26" fillId="3" borderId="19" xfId="0" applyFont="1" applyFill="1" applyBorder="1" applyAlignment="1">
      <alignment horizontal="right" vertical="top" wrapText="1" readingOrder="2"/>
    </xf>
    <xf numFmtId="0" fontId="58" fillId="0" borderId="0" xfId="7" applyFont="1" applyFill="1" applyBorder="1" applyAlignment="1">
      <alignment readingOrder="2"/>
    </xf>
    <xf numFmtId="3" fontId="23" fillId="5" borderId="13" xfId="0" applyNumberFormat="1" applyFont="1" applyFill="1" applyBorder="1" applyAlignment="1">
      <alignment horizontal="center" vertical="top" shrinkToFit="1"/>
    </xf>
    <xf numFmtId="0" fontId="23" fillId="5" borderId="17" xfId="0" applyFont="1" applyFill="1" applyBorder="1" applyAlignment="1">
      <alignment horizontal="right" wrapText="1"/>
    </xf>
    <xf numFmtId="3" fontId="26" fillId="3" borderId="13" xfId="0" applyNumberFormat="1" applyFont="1" applyFill="1" applyBorder="1" applyAlignment="1">
      <alignment horizontal="center" vertical="center" shrinkToFit="1"/>
    </xf>
    <xf numFmtId="3" fontId="26" fillId="5" borderId="13" xfId="0" applyNumberFormat="1" applyFont="1" applyFill="1" applyBorder="1" applyAlignment="1">
      <alignment horizontal="center" vertical="center" shrinkToFit="1"/>
    </xf>
    <xf numFmtId="1" fontId="23" fillId="5" borderId="17" xfId="0" applyNumberFormat="1" applyFont="1" applyFill="1" applyBorder="1" applyAlignment="1">
      <alignment vertical="top" shrinkToFit="1"/>
    </xf>
    <xf numFmtId="3" fontId="26" fillId="3" borderId="19" xfId="0" applyNumberFormat="1" applyFont="1" applyFill="1" applyBorder="1" applyAlignment="1">
      <alignment horizontal="center" vertical="center" shrinkToFit="1"/>
    </xf>
    <xf numFmtId="3" fontId="26" fillId="3" borderId="20" xfId="0" applyNumberFormat="1" applyFont="1" applyFill="1" applyBorder="1" applyAlignment="1">
      <alignment horizontal="center" vertical="center" shrinkToFit="1"/>
    </xf>
    <xf numFmtId="0" fontId="53" fillId="0" borderId="4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left" wrapText="1"/>
    </xf>
    <xf numFmtId="0" fontId="15" fillId="6" borderId="3" xfId="0" applyFont="1" applyFill="1" applyBorder="1" applyAlignment="1">
      <alignment horizontal="right" vertical="top" wrapText="1" readingOrder="2"/>
    </xf>
    <xf numFmtId="3" fontId="26" fillId="6" borderId="3" xfId="0" applyNumberFormat="1" applyFont="1" applyFill="1" applyBorder="1" applyAlignment="1">
      <alignment horizontal="center" vertical="top" shrinkToFit="1"/>
    </xf>
    <xf numFmtId="1" fontId="26" fillId="6" borderId="3" xfId="0" applyNumberFormat="1" applyFont="1" applyFill="1" applyBorder="1" applyAlignment="1">
      <alignment horizontal="center" vertical="top" shrinkToFit="1"/>
    </xf>
    <xf numFmtId="0" fontId="25" fillId="6" borderId="3" xfId="0" applyFont="1" applyFill="1" applyBorder="1" applyAlignment="1">
      <alignment horizontal="center" wrapText="1"/>
    </xf>
    <xf numFmtId="0" fontId="14" fillId="6" borderId="27" xfId="0" applyFont="1" applyFill="1" applyBorder="1" applyAlignment="1">
      <alignment horizontal="left" wrapText="1"/>
    </xf>
    <xf numFmtId="0" fontId="15" fillId="6" borderId="28" xfId="0" applyFont="1" applyFill="1" applyBorder="1" applyAlignment="1">
      <alignment horizontal="right" vertical="top" wrapText="1" readingOrder="2"/>
    </xf>
    <xf numFmtId="0" fontId="25" fillId="6" borderId="28" xfId="0" applyFont="1" applyFill="1" applyBorder="1" applyAlignment="1">
      <alignment horizontal="center" wrapText="1"/>
    </xf>
    <xf numFmtId="37" fontId="26" fillId="6" borderId="29" xfId="0" applyNumberFormat="1" applyFont="1" applyFill="1" applyBorder="1" applyAlignment="1">
      <alignment horizontal="center" vertical="top" shrinkToFit="1"/>
    </xf>
    <xf numFmtId="0" fontId="23" fillId="5" borderId="2" xfId="0" applyFont="1" applyFill="1" applyBorder="1" applyAlignment="1">
      <alignment horizontal="right" vertical="top" wrapText="1" readingOrder="2"/>
    </xf>
    <xf numFmtId="0" fontId="28" fillId="0" borderId="0" xfId="7" applyFont="1" applyFill="1" applyAlignment="1">
      <alignment vertical="top"/>
    </xf>
    <xf numFmtId="0" fontId="9" fillId="2" borderId="0" xfId="0" applyFont="1" applyFill="1" applyBorder="1" applyAlignment="1">
      <alignment horizontal="center" vertical="top" wrapText="1" readingOrder="2"/>
    </xf>
    <xf numFmtId="167" fontId="27" fillId="0" borderId="17" xfId="7" applyNumberFormat="1" applyFont="1" applyFill="1" applyBorder="1" applyAlignment="1">
      <alignment vertical="top" shrinkToFit="1"/>
    </xf>
    <xf numFmtId="3" fontId="26" fillId="3" borderId="3" xfId="0" applyNumberFormat="1" applyFont="1" applyFill="1" applyBorder="1" applyAlignment="1">
      <alignment horizontal="right" vertical="top" shrinkToFit="1"/>
    </xf>
    <xf numFmtId="1" fontId="26" fillId="3" borderId="3" xfId="0" applyNumberFormat="1" applyFont="1" applyFill="1" applyBorder="1" applyAlignment="1">
      <alignment horizontal="right" vertical="top" shrinkToFit="1"/>
    </xf>
    <xf numFmtId="167" fontId="27" fillId="0" borderId="17" xfId="7" applyNumberFormat="1" applyFont="1" applyFill="1" applyBorder="1" applyAlignment="1">
      <alignment horizontal="right" vertical="top" shrinkToFit="1"/>
    </xf>
    <xf numFmtId="0" fontId="19" fillId="0" borderId="0" xfId="0" applyFont="1" applyFill="1" applyAlignment="1">
      <alignment vertical="top"/>
    </xf>
    <xf numFmtId="0" fontId="26" fillId="3" borderId="0" xfId="16" applyFont="1" applyFill="1" applyBorder="1" applyAlignment="1" applyProtection="1">
      <alignment vertical="center"/>
    </xf>
    <xf numFmtId="0" fontId="32" fillId="0" borderId="0" xfId="7" applyFont="1" applyFill="1" applyAlignment="1">
      <alignment vertical="top"/>
    </xf>
    <xf numFmtId="167" fontId="2" fillId="0" borderId="0" xfId="7" applyNumberFormat="1" applyFont="1" applyFill="1" applyBorder="1" applyAlignment="1">
      <alignment vertical="top"/>
    </xf>
    <xf numFmtId="0" fontId="19" fillId="0" borderId="17" xfId="7" applyFont="1" applyFill="1" applyBorder="1" applyAlignment="1">
      <alignment horizontal="right" vertical="top"/>
    </xf>
    <xf numFmtId="0" fontId="29" fillId="3" borderId="17" xfId="7" applyFont="1" applyFill="1" applyBorder="1" applyAlignment="1">
      <alignment horizontal="right" vertical="top"/>
    </xf>
    <xf numFmtId="0" fontId="19" fillId="0" borderId="17" xfId="7" applyFont="1" applyFill="1" applyBorder="1" applyAlignment="1">
      <alignment horizontal="right" vertical="top" readingOrder="2"/>
    </xf>
    <xf numFmtId="0" fontId="0" fillId="0" borderId="0" xfId="0" applyAlignment="1">
      <alignment vertical="top"/>
    </xf>
    <xf numFmtId="0" fontId="33" fillId="0" borderId="0" xfId="7" applyFont="1" applyFill="1" applyBorder="1" applyAlignment="1">
      <alignment vertical="top" shrinkToFit="1"/>
    </xf>
    <xf numFmtId="0" fontId="19" fillId="0" borderId="0" xfId="7" applyFont="1" applyFill="1" applyAlignment="1">
      <alignment horizontal="right" vertical="top"/>
    </xf>
    <xf numFmtId="0" fontId="22" fillId="0" borderId="17" xfId="7" applyFont="1" applyFill="1" applyBorder="1" applyAlignment="1">
      <alignment horizontal="right" vertical="top"/>
    </xf>
    <xf numFmtId="0" fontId="19" fillId="0" borderId="0" xfId="7" applyFont="1" applyFill="1" applyAlignment="1">
      <alignment vertical="top"/>
    </xf>
    <xf numFmtId="0" fontId="58" fillId="0" borderId="0" xfId="7" applyFont="1" applyFill="1" applyAlignment="1">
      <alignment horizontal="left" vertical="top" readingOrder="2"/>
    </xf>
    <xf numFmtId="0" fontId="22" fillId="5" borderId="17" xfId="0" applyFont="1" applyFill="1" applyBorder="1" applyAlignment="1">
      <alignment horizontal="right" vertical="top" wrapText="1" readingOrder="2"/>
    </xf>
    <xf numFmtId="0" fontId="19" fillId="0" borderId="0" xfId="0" applyFont="1" applyFill="1" applyBorder="1" applyAlignment="1">
      <alignment vertical="top"/>
    </xf>
    <xf numFmtId="0" fontId="27" fillId="0" borderId="17" xfId="0" applyFont="1" applyFill="1" applyBorder="1" applyAlignment="1">
      <alignment horizontal="right" vertical="top" shrinkToFit="1"/>
    </xf>
    <xf numFmtId="0" fontId="27" fillId="5" borderId="17" xfId="0" applyFont="1" applyFill="1" applyBorder="1" applyAlignment="1">
      <alignment horizontal="right" vertical="top" shrinkToFit="1"/>
    </xf>
    <xf numFmtId="3" fontId="24" fillId="3" borderId="19" xfId="0" applyNumberFormat="1" applyFont="1" applyFill="1" applyBorder="1" applyAlignment="1">
      <alignment horizontal="center" vertical="top" shrinkToFit="1"/>
    </xf>
    <xf numFmtId="0" fontId="18" fillId="3" borderId="18" xfId="0" applyFont="1" applyFill="1" applyBorder="1" applyAlignment="1">
      <alignment horizontal="center" vertical="top" wrapText="1" readingOrder="2"/>
    </xf>
    <xf numFmtId="3" fontId="24" fillId="3" borderId="20" xfId="0" applyNumberFormat="1" applyFont="1" applyFill="1" applyBorder="1" applyAlignment="1">
      <alignment horizontal="center" vertical="top" shrinkToFit="1"/>
    </xf>
    <xf numFmtId="0" fontId="15" fillId="3" borderId="18" xfId="0" applyFont="1" applyFill="1" applyBorder="1" applyAlignment="1">
      <alignment horizontal="center" vertical="top" wrapText="1" readingOrder="2"/>
    </xf>
    <xf numFmtId="0" fontId="59" fillId="0" borderId="3" xfId="0" applyFont="1" applyFill="1" applyBorder="1" applyAlignment="1">
      <alignment horizontal="right" vertical="top" wrapText="1" readingOrder="2"/>
    </xf>
    <xf numFmtId="0" fontId="36" fillId="0" borderId="3" xfId="0" applyFont="1" applyFill="1" applyBorder="1" applyAlignment="1">
      <alignment horizontal="right" vertical="top" wrapText="1" readingOrder="2"/>
    </xf>
    <xf numFmtId="37" fontId="23" fillId="0" borderId="5" xfId="0" applyNumberFormat="1" applyFont="1" applyFill="1" applyBorder="1" applyAlignment="1">
      <alignment horizontal="center" vertical="top" shrinkToFit="1"/>
    </xf>
    <xf numFmtId="3" fontId="23" fillId="0" borderId="5" xfId="0" applyNumberFormat="1" applyFont="1" applyFill="1" applyBorder="1" applyAlignment="1">
      <alignment horizontal="center" vertical="top" wrapText="1"/>
    </xf>
    <xf numFmtId="3" fontId="22" fillId="7" borderId="3" xfId="0" applyNumberFormat="1" applyFont="1" applyFill="1" applyBorder="1" applyAlignment="1">
      <alignment horizontal="center" vertical="center" wrapText="1"/>
    </xf>
    <xf numFmtId="37" fontId="23" fillId="7" borderId="5" xfId="0" applyNumberFormat="1" applyFont="1" applyFill="1" applyBorder="1" applyAlignment="1">
      <alignment horizontal="center" vertical="top" shrinkToFit="1"/>
    </xf>
    <xf numFmtId="0" fontId="25" fillId="6" borderId="5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24" fillId="5" borderId="3" xfId="0" applyFont="1" applyFill="1" applyBorder="1" applyAlignment="1">
      <alignment horizontal="right" vertical="top" wrapText="1" readingOrder="2"/>
    </xf>
    <xf numFmtId="0" fontId="50" fillId="0" borderId="3" xfId="0" applyFont="1" applyBorder="1" applyAlignment="1">
      <alignment horizontal="right" vertical="top" wrapText="1"/>
    </xf>
    <xf numFmtId="0" fontId="4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 wrapText="1"/>
    </xf>
    <xf numFmtId="0" fontId="47" fillId="0" borderId="3" xfId="16" applyFont="1" applyFill="1" applyBorder="1" applyAlignment="1" applyProtection="1">
      <alignment horizontal="center" vertical="top"/>
    </xf>
    <xf numFmtId="0" fontId="46" fillId="0" borderId="3" xfId="0" applyFont="1" applyFill="1" applyBorder="1" applyAlignment="1">
      <alignment horizontal="center" vertical="top"/>
    </xf>
    <xf numFmtId="0" fontId="46" fillId="0" borderId="28" xfId="0" applyFont="1" applyFill="1" applyBorder="1" applyAlignment="1">
      <alignment horizontal="center" vertical="top"/>
    </xf>
    <xf numFmtId="0" fontId="46" fillId="0" borderId="29" xfId="0" applyFont="1" applyFill="1" applyBorder="1" applyAlignment="1">
      <alignment horizontal="center" vertical="top"/>
    </xf>
    <xf numFmtId="0" fontId="45" fillId="0" borderId="2" xfId="0" applyFont="1" applyFill="1" applyBorder="1" applyAlignment="1">
      <alignment horizontal="center" vertical="top"/>
    </xf>
    <xf numFmtId="0" fontId="45" fillId="0" borderId="9" xfId="0" applyFont="1" applyFill="1" applyBorder="1" applyAlignment="1">
      <alignment horizontal="center" vertical="top"/>
    </xf>
    <xf numFmtId="0" fontId="46" fillId="0" borderId="3" xfId="0" applyFont="1" applyBorder="1" applyAlignment="1">
      <alignment horizontal="right" vertical="top" wrapText="1"/>
    </xf>
    <xf numFmtId="0" fontId="46" fillId="0" borderId="5" xfId="0" applyFont="1" applyBorder="1" applyAlignment="1">
      <alignment horizontal="right" vertical="top" wrapText="1"/>
    </xf>
    <xf numFmtId="0" fontId="46" fillId="0" borderId="3" xfId="0" applyFont="1" applyBorder="1" applyAlignment="1">
      <alignment horizontal="right" vertical="top"/>
    </xf>
    <xf numFmtId="0" fontId="46" fillId="0" borderId="5" xfId="0" applyFont="1" applyBorder="1" applyAlignment="1">
      <alignment horizontal="right" vertical="top"/>
    </xf>
    <xf numFmtId="0" fontId="25" fillId="3" borderId="0" xfId="16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1" fontId="8" fillId="0" borderId="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right" vertical="center" wrapText="1" readingOrder="2"/>
    </xf>
    <xf numFmtId="0" fontId="14" fillId="3" borderId="8" xfId="0" applyFont="1" applyFill="1" applyBorder="1" applyAlignment="1">
      <alignment horizontal="center" vertical="top"/>
    </xf>
    <xf numFmtId="0" fontId="14" fillId="3" borderId="4" xfId="0" applyFont="1" applyFill="1" applyBorder="1" applyAlignment="1">
      <alignment horizontal="center" vertical="top"/>
    </xf>
    <xf numFmtId="0" fontId="15" fillId="3" borderId="14" xfId="0" applyFont="1" applyFill="1" applyBorder="1" applyAlignment="1">
      <alignment horizontal="center" vertical="center" wrapText="1" readingOrder="2"/>
    </xf>
    <xf numFmtId="0" fontId="15" fillId="3" borderId="16" xfId="0" applyFont="1" applyFill="1" applyBorder="1" applyAlignment="1">
      <alignment horizontal="center" vertical="center" wrapText="1" readingOrder="2"/>
    </xf>
    <xf numFmtId="1" fontId="15" fillId="3" borderId="2" xfId="0" applyNumberFormat="1" applyFont="1" applyFill="1" applyBorder="1" applyAlignment="1">
      <alignment horizontal="center" vertical="center" wrapText="1" readingOrder="2"/>
    </xf>
    <xf numFmtId="1" fontId="15" fillId="3" borderId="9" xfId="0" applyNumberFormat="1" applyFont="1" applyFill="1" applyBorder="1" applyAlignment="1">
      <alignment horizontal="center" vertical="center" wrapText="1" readingOrder="2"/>
    </xf>
    <xf numFmtId="1" fontId="15" fillId="3" borderId="3" xfId="0" applyNumberFormat="1" applyFont="1" applyFill="1" applyBorder="1" applyAlignment="1">
      <alignment horizontal="center" vertical="center" wrapText="1" readingOrder="2"/>
    </xf>
    <xf numFmtId="1" fontId="15" fillId="3" borderId="5" xfId="0" applyNumberFormat="1" applyFont="1" applyFill="1" applyBorder="1" applyAlignment="1">
      <alignment horizontal="center" vertical="center" wrapText="1" readingOrder="2"/>
    </xf>
    <xf numFmtId="0" fontId="15" fillId="3" borderId="2" xfId="7" applyFont="1" applyFill="1" applyBorder="1" applyAlignment="1">
      <alignment horizontal="center" vertical="center"/>
    </xf>
    <xf numFmtId="0" fontId="15" fillId="3" borderId="3" xfId="7" applyFont="1" applyFill="1" applyBorder="1" applyAlignment="1">
      <alignment horizontal="center" vertical="center"/>
    </xf>
    <xf numFmtId="3" fontId="26" fillId="3" borderId="7" xfId="0" applyNumberFormat="1" applyFont="1" applyFill="1" applyBorder="1" applyAlignment="1">
      <alignment horizontal="right" vertical="top" shrinkToFit="1"/>
    </xf>
    <xf numFmtId="3" fontId="26" fillId="3" borderId="6" xfId="0" applyNumberFormat="1" applyFont="1" applyFill="1" applyBorder="1" applyAlignment="1">
      <alignment horizontal="right" vertical="top" shrinkToFit="1"/>
    </xf>
    <xf numFmtId="0" fontId="15" fillId="3" borderId="10" xfId="7" applyFont="1" applyFill="1" applyBorder="1" applyAlignment="1">
      <alignment horizontal="center" vertical="center"/>
    </xf>
    <xf numFmtId="0" fontId="15" fillId="3" borderId="11" xfId="7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horizontal="center" vertical="center"/>
    </xf>
    <xf numFmtId="0" fontId="15" fillId="3" borderId="12" xfId="7" applyFont="1" applyFill="1" applyBorder="1" applyAlignment="1">
      <alignment horizontal="center" vertical="center"/>
    </xf>
    <xf numFmtId="0" fontId="18" fillId="0" borderId="0" xfId="7" applyFont="1" applyFill="1" applyAlignment="1">
      <alignment horizontal="center" vertical="center" shrinkToFit="1"/>
    </xf>
    <xf numFmtId="0" fontId="15" fillId="3" borderId="15" xfId="7" applyFont="1" applyFill="1" applyBorder="1" applyAlignment="1">
      <alignment horizontal="center" vertical="center"/>
    </xf>
    <xf numFmtId="0" fontId="15" fillId="3" borderId="17" xfId="7" applyFont="1" applyFill="1" applyBorder="1" applyAlignment="1">
      <alignment horizontal="center" vertical="center"/>
    </xf>
    <xf numFmtId="0" fontId="15" fillId="3" borderId="21" xfId="7" applyFont="1" applyFill="1" applyBorder="1" applyAlignment="1">
      <alignment horizontal="center" vertical="center"/>
    </xf>
    <xf numFmtId="0" fontId="15" fillId="3" borderId="22" xfId="7" applyFont="1" applyFill="1" applyBorder="1" applyAlignment="1">
      <alignment horizontal="center" vertical="center"/>
    </xf>
    <xf numFmtId="0" fontId="15" fillId="3" borderId="23" xfId="7" applyFont="1" applyFill="1" applyBorder="1" applyAlignment="1">
      <alignment horizontal="center" vertical="center"/>
    </xf>
    <xf numFmtId="0" fontId="15" fillId="3" borderId="24" xfId="7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14" fillId="3" borderId="14" xfId="7" applyFont="1" applyFill="1" applyBorder="1" applyAlignment="1">
      <alignment horizontal="center" vertical="center"/>
    </xf>
    <xf numFmtId="0" fontId="14" fillId="3" borderId="15" xfId="7" applyFont="1" applyFill="1" applyBorder="1" applyAlignment="1">
      <alignment horizontal="center" vertical="center"/>
    </xf>
    <xf numFmtId="167" fontId="14" fillId="3" borderId="33" xfId="7" applyNumberFormat="1" applyFont="1" applyFill="1" applyBorder="1" applyAlignment="1">
      <alignment horizontal="center" vertical="center"/>
    </xf>
    <xf numFmtId="167" fontId="14" fillId="3" borderId="13" xfId="7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top" wrapText="1" readingOrder="2"/>
    </xf>
    <xf numFmtId="0" fontId="14" fillId="3" borderId="15" xfId="7" applyFont="1" applyFill="1" applyBorder="1" applyAlignment="1">
      <alignment horizontal="center" vertical="center" wrapText="1"/>
    </xf>
    <xf numFmtId="0" fontId="14" fillId="3" borderId="17" xfId="7" applyFont="1" applyFill="1" applyBorder="1" applyAlignment="1">
      <alignment horizontal="center" vertical="center" wrapText="1"/>
    </xf>
    <xf numFmtId="0" fontId="20" fillId="3" borderId="0" xfId="16" applyFont="1" applyFill="1" applyBorder="1" applyAlignment="1" applyProtection="1">
      <alignment horizontal="center" vertical="center"/>
    </xf>
    <xf numFmtId="0" fontId="15" fillId="3" borderId="21" xfId="7" applyFont="1" applyFill="1" applyBorder="1" applyAlignment="1">
      <alignment horizontal="center" vertical="center" wrapText="1"/>
    </xf>
    <xf numFmtId="0" fontId="15" fillId="3" borderId="26" xfId="7" applyFont="1" applyFill="1" applyBorder="1" applyAlignment="1">
      <alignment horizontal="center" vertical="center" wrapText="1"/>
    </xf>
    <xf numFmtId="0" fontId="14" fillId="3" borderId="34" xfId="7" applyFont="1" applyFill="1" applyBorder="1" applyAlignment="1">
      <alignment horizontal="center" vertical="center" wrapText="1"/>
    </xf>
    <xf numFmtId="0" fontId="14" fillId="3" borderId="36" xfId="7" applyFont="1" applyFill="1" applyBorder="1" applyAlignment="1">
      <alignment horizontal="center" vertical="center" wrapText="1"/>
    </xf>
    <xf numFmtId="0" fontId="14" fillId="3" borderId="35" xfId="7" applyFont="1" applyFill="1" applyBorder="1" applyAlignment="1">
      <alignment horizontal="center" vertical="center" wrapText="1"/>
    </xf>
    <xf numFmtId="0" fontId="14" fillId="3" borderId="37" xfId="7" applyFont="1" applyFill="1" applyBorder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top" wrapText="1" readingOrder="2"/>
    </xf>
    <xf numFmtId="0" fontId="23" fillId="5" borderId="39" xfId="0" applyFont="1" applyFill="1" applyBorder="1" applyAlignment="1">
      <alignment horizontal="center" vertical="top" wrapText="1" readingOrder="2"/>
    </xf>
    <xf numFmtId="0" fontId="23" fillId="5" borderId="40" xfId="0" applyFont="1" applyFill="1" applyBorder="1" applyAlignment="1">
      <alignment horizontal="center" vertical="top" wrapText="1" readingOrder="2"/>
    </xf>
    <xf numFmtId="0" fontId="23" fillId="5" borderId="41" xfId="0" applyFont="1" applyFill="1" applyBorder="1" applyAlignment="1">
      <alignment horizontal="center" vertical="top" wrapText="1" readingOrder="2"/>
    </xf>
    <xf numFmtId="3" fontId="23" fillId="0" borderId="35" xfId="0" applyNumberFormat="1" applyFont="1" applyFill="1" applyBorder="1" applyAlignment="1">
      <alignment horizontal="center" vertical="top" shrinkToFit="1"/>
    </xf>
    <xf numFmtId="3" fontId="23" fillId="0" borderId="42" xfId="0" applyNumberFormat="1" applyFont="1" applyFill="1" applyBorder="1" applyAlignment="1">
      <alignment horizontal="center" vertical="top" shrinkToFit="1"/>
    </xf>
    <xf numFmtId="3" fontId="26" fillId="3" borderId="38" xfId="0" applyNumberFormat="1" applyFont="1" applyFill="1" applyBorder="1" applyAlignment="1">
      <alignment horizontal="center" vertical="top" shrinkToFit="1"/>
    </xf>
    <xf numFmtId="3" fontId="26" fillId="3" borderId="39" xfId="0" applyNumberFormat="1" applyFont="1" applyFill="1" applyBorder="1" applyAlignment="1">
      <alignment horizontal="center" vertical="top" shrinkToFit="1"/>
    </xf>
    <xf numFmtId="3" fontId="26" fillId="3" borderId="35" xfId="0" applyNumberFormat="1" applyFont="1" applyFill="1" applyBorder="1" applyAlignment="1">
      <alignment horizontal="center" vertical="top" shrinkToFit="1"/>
    </xf>
    <xf numFmtId="3" fontId="26" fillId="3" borderId="43" xfId="0" applyNumberFormat="1" applyFont="1" applyFill="1" applyBorder="1" applyAlignment="1">
      <alignment horizontal="center" vertical="top" shrinkToFit="1"/>
    </xf>
    <xf numFmtId="3" fontId="23" fillId="0" borderId="44" xfId="0" applyNumberFormat="1" applyFont="1" applyFill="1" applyBorder="1" applyAlignment="1">
      <alignment horizontal="center" vertical="top" shrinkToFit="1"/>
    </xf>
    <xf numFmtId="3" fontId="23" fillId="0" borderId="45" xfId="0" applyNumberFormat="1" applyFont="1" applyFill="1" applyBorder="1" applyAlignment="1">
      <alignment horizontal="center" vertical="top" shrinkToFit="1"/>
    </xf>
    <xf numFmtId="3" fontId="23" fillId="0" borderId="40" xfId="0" applyNumberFormat="1" applyFont="1" applyFill="1" applyBorder="1" applyAlignment="1">
      <alignment horizontal="center" vertical="top" shrinkToFit="1"/>
    </xf>
    <xf numFmtId="3" fontId="23" fillId="0" borderId="46" xfId="0" applyNumberFormat="1" applyFont="1" applyFill="1" applyBorder="1" applyAlignment="1">
      <alignment horizontal="center" vertical="top" shrinkToFit="1"/>
    </xf>
    <xf numFmtId="0" fontId="22" fillId="5" borderId="40" xfId="0" applyFont="1" applyFill="1" applyBorder="1" applyAlignment="1">
      <alignment horizontal="center" vertical="top" wrapText="1" readingOrder="2"/>
    </xf>
    <xf numFmtId="0" fontId="22" fillId="5" borderId="41" xfId="0" applyFont="1" applyFill="1" applyBorder="1" applyAlignment="1">
      <alignment horizontal="center" vertical="top" wrapText="1" readingOrder="2"/>
    </xf>
    <xf numFmtId="0" fontId="34" fillId="2" borderId="0" xfId="0" applyFont="1" applyFill="1" applyBorder="1" applyAlignment="1">
      <alignment horizontal="center" vertical="top" wrapText="1" readingOrder="2"/>
    </xf>
    <xf numFmtId="0" fontId="15" fillId="3" borderId="23" xfId="7" applyFont="1" applyFill="1" applyBorder="1" applyAlignment="1">
      <alignment horizontal="center" vertical="center" wrapText="1"/>
    </xf>
    <xf numFmtId="0" fontId="15" fillId="3" borderId="25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5" fillId="3" borderId="15" xfId="7" applyFont="1" applyFill="1" applyBorder="1" applyAlignment="1">
      <alignment horizontal="center" vertical="center" wrapText="1"/>
    </xf>
    <xf numFmtId="0" fontId="15" fillId="3" borderId="17" xfId="7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right"/>
    </xf>
    <xf numFmtId="0" fontId="15" fillId="3" borderId="3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4 2" xfId="5" xr:uid="{00000000-0005-0000-0000-000004000000}"/>
    <cellStyle name="Currency 2" xfId="6" xr:uid="{00000000-0005-0000-0000-000005000000}"/>
    <cellStyle name="Hyperlink" xfId="16" builtinId="8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Percent" xfId="15" builtinId="5"/>
    <cellStyle name="Percent 2" xfId="14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6D7D9"/>
      <color rgb="FF00355E"/>
      <color rgb="FF00235E"/>
      <color rgb="FF74C3D4"/>
      <color rgb="FF045571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2809875</xdr:colOff>
      <xdr:row>24</xdr:row>
      <xdr:rowOff>0</xdr:rowOff>
    </xdr:from>
    <xdr:to>
      <xdr:col>3</xdr:col>
      <xdr:colOff>2391</xdr:colOff>
      <xdr:row>24</xdr:row>
      <xdr:rowOff>34290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4703587" y="8258175"/>
          <a:ext cx="2359853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ar-OM" sz="1400" b="0" i="0" strike="noStrike">
              <a:solidFill>
                <a:srgbClr val="FF0000"/>
              </a:solidFill>
              <a:cs typeface="AF_Najed"/>
            </a:rPr>
            <a:t>جدول رقم (10)</a:t>
          </a:r>
        </a:p>
      </xdr:txBody>
    </xdr:sp>
    <xdr:clientData/>
  </xdr:twoCellAnchor>
  <xdr:twoCellAnchor>
    <xdr:from>
      <xdr:col>2</xdr:col>
      <xdr:colOff>2809875</xdr:colOff>
      <xdr:row>24</xdr:row>
      <xdr:rowOff>0</xdr:rowOff>
    </xdr:from>
    <xdr:to>
      <xdr:col>3</xdr:col>
      <xdr:colOff>2391</xdr:colOff>
      <xdr:row>24</xdr:row>
      <xdr:rowOff>34290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54703587" y="8258175"/>
          <a:ext cx="2359853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ar-OM" sz="1400" b="0" i="0" strike="noStrike">
              <a:solidFill>
                <a:srgbClr val="FF0000"/>
              </a:solidFill>
              <a:cs typeface="AF_Najed"/>
            </a:rPr>
            <a:t>جدول رقم (10)</a:t>
          </a:r>
        </a:p>
      </xdr:txBody>
    </xdr:sp>
    <xdr:clientData/>
  </xdr:twoCellAnchor>
  <xdr:twoCellAnchor>
    <xdr:from>
      <xdr:col>2</xdr:col>
      <xdr:colOff>2809875</xdr:colOff>
      <xdr:row>24</xdr:row>
      <xdr:rowOff>0</xdr:rowOff>
    </xdr:from>
    <xdr:to>
      <xdr:col>3</xdr:col>
      <xdr:colOff>2391</xdr:colOff>
      <xdr:row>24</xdr:row>
      <xdr:rowOff>34290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54703587" y="8258175"/>
          <a:ext cx="2359853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ar-OM" sz="1400" b="0" i="0" strike="noStrike">
              <a:solidFill>
                <a:srgbClr val="FF0000"/>
              </a:solidFill>
              <a:cs typeface="AF_Najed"/>
            </a:rPr>
            <a:t>جدول رقم (10)</a:t>
          </a:r>
        </a:p>
      </xdr:txBody>
    </xdr:sp>
    <xdr:clientData/>
  </xdr:twoCellAnchor>
  <xdr:twoCellAnchor>
    <xdr:from>
      <xdr:col>2</xdr:col>
      <xdr:colOff>2809875</xdr:colOff>
      <xdr:row>23</xdr:row>
      <xdr:rowOff>0</xdr:rowOff>
    </xdr:from>
    <xdr:to>
      <xdr:col>3</xdr:col>
      <xdr:colOff>2391</xdr:colOff>
      <xdr:row>23</xdr:row>
      <xdr:rowOff>34290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205907557" y="7017026"/>
          <a:ext cx="1916916" cy="34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ar-OM" sz="1400" b="0" i="0" strike="noStrike">
              <a:solidFill>
                <a:srgbClr val="FF0000"/>
              </a:solidFill>
              <a:cs typeface="AF_Najed"/>
            </a:rPr>
            <a:t>جدول رقم (10)</a:t>
          </a:r>
        </a:p>
      </xdr:txBody>
    </xdr:sp>
    <xdr:clientData/>
  </xdr:twoCellAnchor>
  <xdr:twoCellAnchor>
    <xdr:from>
      <xdr:col>2</xdr:col>
      <xdr:colOff>2809875</xdr:colOff>
      <xdr:row>23</xdr:row>
      <xdr:rowOff>0</xdr:rowOff>
    </xdr:from>
    <xdr:to>
      <xdr:col>3</xdr:col>
      <xdr:colOff>2391</xdr:colOff>
      <xdr:row>23</xdr:row>
      <xdr:rowOff>34290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0205907557" y="7017026"/>
          <a:ext cx="1916916" cy="34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ar-OM" sz="1400" b="0" i="0" strike="noStrike">
              <a:solidFill>
                <a:srgbClr val="FF0000"/>
              </a:solidFill>
              <a:cs typeface="AF_Najed"/>
            </a:rPr>
            <a:t>جدول رقم (10)</a:t>
          </a:r>
        </a:p>
      </xdr:txBody>
    </xdr:sp>
    <xdr:clientData/>
  </xdr:twoCellAnchor>
  <xdr:twoCellAnchor>
    <xdr:from>
      <xdr:col>2</xdr:col>
      <xdr:colOff>2809875</xdr:colOff>
      <xdr:row>23</xdr:row>
      <xdr:rowOff>0</xdr:rowOff>
    </xdr:from>
    <xdr:to>
      <xdr:col>3</xdr:col>
      <xdr:colOff>2391</xdr:colOff>
      <xdr:row>23</xdr:row>
      <xdr:rowOff>34290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205907557" y="7017026"/>
          <a:ext cx="1916916" cy="34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ar-OM" sz="1400" b="0" i="0" strike="noStrike">
              <a:solidFill>
                <a:srgbClr val="FF0000"/>
              </a:solidFill>
              <a:cs typeface="AF_Najed"/>
            </a:rPr>
            <a:t>جدول رقم (10)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uosef.darmaki@mof.gov.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8B49-6A35-45F6-84C6-071413820E26}">
  <dimension ref="A1:E11"/>
  <sheetViews>
    <sheetView showGridLines="0" rightToLeft="1" tabSelected="1" zoomScale="90" zoomScaleNormal="90" workbookViewId="0">
      <selection activeCell="B13" sqref="B13"/>
    </sheetView>
  </sheetViews>
  <sheetFormatPr defaultRowHeight="12.5" x14ac:dyDescent="0.25"/>
  <cols>
    <col min="1" max="1" width="19.1796875" style="129" customWidth="1"/>
    <col min="2" max="2" width="84" style="129" customWidth="1"/>
    <col min="3" max="3" width="20.08984375" style="129" customWidth="1"/>
    <col min="4" max="4" width="21.36328125" style="129" bestFit="1" customWidth="1"/>
    <col min="5" max="5" width="20.36328125" style="129" customWidth="1"/>
    <col min="6" max="255" width="8.7265625" style="129"/>
    <col min="256" max="256" width="19.26953125" style="129" bestFit="1" customWidth="1"/>
    <col min="257" max="257" width="77.1796875" style="129" customWidth="1"/>
    <col min="258" max="258" width="20.08984375" style="129" customWidth="1"/>
    <col min="259" max="259" width="21.36328125" style="129" bestFit="1" customWidth="1"/>
    <col min="260" max="260" width="20.36328125" style="129" customWidth="1"/>
    <col min="261" max="511" width="8.7265625" style="129"/>
    <col min="512" max="512" width="19.26953125" style="129" bestFit="1" customWidth="1"/>
    <col min="513" max="513" width="77.1796875" style="129" customWidth="1"/>
    <col min="514" max="514" width="20.08984375" style="129" customWidth="1"/>
    <col min="515" max="515" width="21.36328125" style="129" bestFit="1" customWidth="1"/>
    <col min="516" max="516" width="20.36328125" style="129" customWidth="1"/>
    <col min="517" max="767" width="8.7265625" style="129"/>
    <col min="768" max="768" width="19.26953125" style="129" bestFit="1" customWidth="1"/>
    <col min="769" max="769" width="77.1796875" style="129" customWidth="1"/>
    <col min="770" max="770" width="20.08984375" style="129" customWidth="1"/>
    <col min="771" max="771" width="21.36328125" style="129" bestFit="1" customWidth="1"/>
    <col min="772" max="772" width="20.36328125" style="129" customWidth="1"/>
    <col min="773" max="1023" width="8.7265625" style="129"/>
    <col min="1024" max="1024" width="19.26953125" style="129" bestFit="1" customWidth="1"/>
    <col min="1025" max="1025" width="77.1796875" style="129" customWidth="1"/>
    <col min="1026" max="1026" width="20.08984375" style="129" customWidth="1"/>
    <col min="1027" max="1027" width="21.36328125" style="129" bestFit="1" customWidth="1"/>
    <col min="1028" max="1028" width="20.36328125" style="129" customWidth="1"/>
    <col min="1029" max="1279" width="8.7265625" style="129"/>
    <col min="1280" max="1280" width="19.26953125" style="129" bestFit="1" customWidth="1"/>
    <col min="1281" max="1281" width="77.1796875" style="129" customWidth="1"/>
    <col min="1282" max="1282" width="20.08984375" style="129" customWidth="1"/>
    <col min="1283" max="1283" width="21.36328125" style="129" bestFit="1" customWidth="1"/>
    <col min="1284" max="1284" width="20.36328125" style="129" customWidth="1"/>
    <col min="1285" max="1535" width="8.7265625" style="129"/>
    <col min="1536" max="1536" width="19.26953125" style="129" bestFit="1" customWidth="1"/>
    <col min="1537" max="1537" width="77.1796875" style="129" customWidth="1"/>
    <col min="1538" max="1538" width="20.08984375" style="129" customWidth="1"/>
    <col min="1539" max="1539" width="21.36328125" style="129" bestFit="1" customWidth="1"/>
    <col min="1540" max="1540" width="20.36328125" style="129" customWidth="1"/>
    <col min="1541" max="1791" width="8.7265625" style="129"/>
    <col min="1792" max="1792" width="19.26953125" style="129" bestFit="1" customWidth="1"/>
    <col min="1793" max="1793" width="77.1796875" style="129" customWidth="1"/>
    <col min="1794" max="1794" width="20.08984375" style="129" customWidth="1"/>
    <col min="1795" max="1795" width="21.36328125" style="129" bestFit="1" customWidth="1"/>
    <col min="1796" max="1796" width="20.36328125" style="129" customWidth="1"/>
    <col min="1797" max="2047" width="8.7265625" style="129"/>
    <col min="2048" max="2048" width="19.26953125" style="129" bestFit="1" customWidth="1"/>
    <col min="2049" max="2049" width="77.1796875" style="129" customWidth="1"/>
    <col min="2050" max="2050" width="20.08984375" style="129" customWidth="1"/>
    <col min="2051" max="2051" width="21.36328125" style="129" bestFit="1" customWidth="1"/>
    <col min="2052" max="2052" width="20.36328125" style="129" customWidth="1"/>
    <col min="2053" max="2303" width="8.7265625" style="129"/>
    <col min="2304" max="2304" width="19.26953125" style="129" bestFit="1" customWidth="1"/>
    <col min="2305" max="2305" width="77.1796875" style="129" customWidth="1"/>
    <col min="2306" max="2306" width="20.08984375" style="129" customWidth="1"/>
    <col min="2307" max="2307" width="21.36328125" style="129" bestFit="1" customWidth="1"/>
    <col min="2308" max="2308" width="20.36328125" style="129" customWidth="1"/>
    <col min="2309" max="2559" width="8.7265625" style="129"/>
    <col min="2560" max="2560" width="19.26953125" style="129" bestFit="1" customWidth="1"/>
    <col min="2561" max="2561" width="77.1796875" style="129" customWidth="1"/>
    <col min="2562" max="2562" width="20.08984375" style="129" customWidth="1"/>
    <col min="2563" max="2563" width="21.36328125" style="129" bestFit="1" customWidth="1"/>
    <col min="2564" max="2564" width="20.36328125" style="129" customWidth="1"/>
    <col min="2565" max="2815" width="8.7265625" style="129"/>
    <col min="2816" max="2816" width="19.26953125" style="129" bestFit="1" customWidth="1"/>
    <col min="2817" max="2817" width="77.1796875" style="129" customWidth="1"/>
    <col min="2818" max="2818" width="20.08984375" style="129" customWidth="1"/>
    <col min="2819" max="2819" width="21.36328125" style="129" bestFit="1" customWidth="1"/>
    <col min="2820" max="2820" width="20.36328125" style="129" customWidth="1"/>
    <col min="2821" max="3071" width="8.7265625" style="129"/>
    <col min="3072" max="3072" width="19.26953125" style="129" bestFit="1" customWidth="1"/>
    <col min="3073" max="3073" width="77.1796875" style="129" customWidth="1"/>
    <col min="3074" max="3074" width="20.08984375" style="129" customWidth="1"/>
    <col min="3075" max="3075" width="21.36328125" style="129" bestFit="1" customWidth="1"/>
    <col min="3076" max="3076" width="20.36328125" style="129" customWidth="1"/>
    <col min="3077" max="3327" width="8.7265625" style="129"/>
    <col min="3328" max="3328" width="19.26953125" style="129" bestFit="1" customWidth="1"/>
    <col min="3329" max="3329" width="77.1796875" style="129" customWidth="1"/>
    <col min="3330" max="3330" width="20.08984375" style="129" customWidth="1"/>
    <col min="3331" max="3331" width="21.36328125" style="129" bestFit="1" customWidth="1"/>
    <col min="3332" max="3332" width="20.36328125" style="129" customWidth="1"/>
    <col min="3333" max="3583" width="8.7265625" style="129"/>
    <col min="3584" max="3584" width="19.26953125" style="129" bestFit="1" customWidth="1"/>
    <col min="3585" max="3585" width="77.1796875" style="129" customWidth="1"/>
    <col min="3586" max="3586" width="20.08984375" style="129" customWidth="1"/>
    <col min="3587" max="3587" width="21.36328125" style="129" bestFit="1" customWidth="1"/>
    <col min="3588" max="3588" width="20.36328125" style="129" customWidth="1"/>
    <col min="3589" max="3839" width="8.7265625" style="129"/>
    <col min="3840" max="3840" width="19.26953125" style="129" bestFit="1" customWidth="1"/>
    <col min="3841" max="3841" width="77.1796875" style="129" customWidth="1"/>
    <col min="3842" max="3842" width="20.08984375" style="129" customWidth="1"/>
    <col min="3843" max="3843" width="21.36328125" style="129" bestFit="1" customWidth="1"/>
    <col min="3844" max="3844" width="20.36328125" style="129" customWidth="1"/>
    <col min="3845" max="4095" width="8.7265625" style="129"/>
    <col min="4096" max="4096" width="19.26953125" style="129" bestFit="1" customWidth="1"/>
    <col min="4097" max="4097" width="77.1796875" style="129" customWidth="1"/>
    <col min="4098" max="4098" width="20.08984375" style="129" customWidth="1"/>
    <col min="4099" max="4099" width="21.36328125" style="129" bestFit="1" customWidth="1"/>
    <col min="4100" max="4100" width="20.36328125" style="129" customWidth="1"/>
    <col min="4101" max="4351" width="8.7265625" style="129"/>
    <col min="4352" max="4352" width="19.26953125" style="129" bestFit="1" customWidth="1"/>
    <col min="4353" max="4353" width="77.1796875" style="129" customWidth="1"/>
    <col min="4354" max="4354" width="20.08984375" style="129" customWidth="1"/>
    <col min="4355" max="4355" width="21.36328125" style="129" bestFit="1" customWidth="1"/>
    <col min="4356" max="4356" width="20.36328125" style="129" customWidth="1"/>
    <col min="4357" max="4607" width="8.7265625" style="129"/>
    <col min="4608" max="4608" width="19.26953125" style="129" bestFit="1" customWidth="1"/>
    <col min="4609" max="4609" width="77.1796875" style="129" customWidth="1"/>
    <col min="4610" max="4610" width="20.08984375" style="129" customWidth="1"/>
    <col min="4611" max="4611" width="21.36328125" style="129" bestFit="1" customWidth="1"/>
    <col min="4612" max="4612" width="20.36328125" style="129" customWidth="1"/>
    <col min="4613" max="4863" width="8.7265625" style="129"/>
    <col min="4864" max="4864" width="19.26953125" style="129" bestFit="1" customWidth="1"/>
    <col min="4865" max="4865" width="77.1796875" style="129" customWidth="1"/>
    <col min="4866" max="4866" width="20.08984375" style="129" customWidth="1"/>
    <col min="4867" max="4867" width="21.36328125" style="129" bestFit="1" customWidth="1"/>
    <col min="4868" max="4868" width="20.36328125" style="129" customWidth="1"/>
    <col min="4869" max="5119" width="8.7265625" style="129"/>
    <col min="5120" max="5120" width="19.26953125" style="129" bestFit="1" customWidth="1"/>
    <col min="5121" max="5121" width="77.1796875" style="129" customWidth="1"/>
    <col min="5122" max="5122" width="20.08984375" style="129" customWidth="1"/>
    <col min="5123" max="5123" width="21.36328125" style="129" bestFit="1" customWidth="1"/>
    <col min="5124" max="5124" width="20.36328125" style="129" customWidth="1"/>
    <col min="5125" max="5375" width="8.7265625" style="129"/>
    <col min="5376" max="5376" width="19.26953125" style="129" bestFit="1" customWidth="1"/>
    <col min="5377" max="5377" width="77.1796875" style="129" customWidth="1"/>
    <col min="5378" max="5378" width="20.08984375" style="129" customWidth="1"/>
    <col min="5379" max="5379" width="21.36328125" style="129" bestFit="1" customWidth="1"/>
    <col min="5380" max="5380" width="20.36328125" style="129" customWidth="1"/>
    <col min="5381" max="5631" width="8.7265625" style="129"/>
    <col min="5632" max="5632" width="19.26953125" style="129" bestFit="1" customWidth="1"/>
    <col min="5633" max="5633" width="77.1796875" style="129" customWidth="1"/>
    <col min="5634" max="5634" width="20.08984375" style="129" customWidth="1"/>
    <col min="5635" max="5635" width="21.36328125" style="129" bestFit="1" customWidth="1"/>
    <col min="5636" max="5636" width="20.36328125" style="129" customWidth="1"/>
    <col min="5637" max="5887" width="8.7265625" style="129"/>
    <col min="5888" max="5888" width="19.26953125" style="129" bestFit="1" customWidth="1"/>
    <col min="5889" max="5889" width="77.1796875" style="129" customWidth="1"/>
    <col min="5890" max="5890" width="20.08984375" style="129" customWidth="1"/>
    <col min="5891" max="5891" width="21.36328125" style="129" bestFit="1" customWidth="1"/>
    <col min="5892" max="5892" width="20.36328125" style="129" customWidth="1"/>
    <col min="5893" max="6143" width="8.7265625" style="129"/>
    <col min="6144" max="6144" width="19.26953125" style="129" bestFit="1" customWidth="1"/>
    <col min="6145" max="6145" width="77.1796875" style="129" customWidth="1"/>
    <col min="6146" max="6146" width="20.08984375" style="129" customWidth="1"/>
    <col min="6147" max="6147" width="21.36328125" style="129" bestFit="1" customWidth="1"/>
    <col min="6148" max="6148" width="20.36328125" style="129" customWidth="1"/>
    <col min="6149" max="6399" width="8.7265625" style="129"/>
    <col min="6400" max="6400" width="19.26953125" style="129" bestFit="1" customWidth="1"/>
    <col min="6401" max="6401" width="77.1796875" style="129" customWidth="1"/>
    <col min="6402" max="6402" width="20.08984375" style="129" customWidth="1"/>
    <col min="6403" max="6403" width="21.36328125" style="129" bestFit="1" customWidth="1"/>
    <col min="6404" max="6404" width="20.36328125" style="129" customWidth="1"/>
    <col min="6405" max="6655" width="8.7265625" style="129"/>
    <col min="6656" max="6656" width="19.26953125" style="129" bestFit="1" customWidth="1"/>
    <col min="6657" max="6657" width="77.1796875" style="129" customWidth="1"/>
    <col min="6658" max="6658" width="20.08984375" style="129" customWidth="1"/>
    <col min="6659" max="6659" width="21.36328125" style="129" bestFit="1" customWidth="1"/>
    <col min="6660" max="6660" width="20.36328125" style="129" customWidth="1"/>
    <col min="6661" max="6911" width="8.7265625" style="129"/>
    <col min="6912" max="6912" width="19.26953125" style="129" bestFit="1" customWidth="1"/>
    <col min="6913" max="6913" width="77.1796875" style="129" customWidth="1"/>
    <col min="6914" max="6914" width="20.08984375" style="129" customWidth="1"/>
    <col min="6915" max="6915" width="21.36328125" style="129" bestFit="1" customWidth="1"/>
    <col min="6916" max="6916" width="20.36328125" style="129" customWidth="1"/>
    <col min="6917" max="7167" width="8.7265625" style="129"/>
    <col min="7168" max="7168" width="19.26953125" style="129" bestFit="1" customWidth="1"/>
    <col min="7169" max="7169" width="77.1796875" style="129" customWidth="1"/>
    <col min="7170" max="7170" width="20.08984375" style="129" customWidth="1"/>
    <col min="7171" max="7171" width="21.36328125" style="129" bestFit="1" customWidth="1"/>
    <col min="7172" max="7172" width="20.36328125" style="129" customWidth="1"/>
    <col min="7173" max="7423" width="8.7265625" style="129"/>
    <col min="7424" max="7424" width="19.26953125" style="129" bestFit="1" customWidth="1"/>
    <col min="7425" max="7425" width="77.1796875" style="129" customWidth="1"/>
    <col min="7426" max="7426" width="20.08984375" style="129" customWidth="1"/>
    <col min="7427" max="7427" width="21.36328125" style="129" bestFit="1" customWidth="1"/>
    <col min="7428" max="7428" width="20.36328125" style="129" customWidth="1"/>
    <col min="7429" max="7679" width="8.7265625" style="129"/>
    <col min="7680" max="7680" width="19.26953125" style="129" bestFit="1" customWidth="1"/>
    <col min="7681" max="7681" width="77.1796875" style="129" customWidth="1"/>
    <col min="7682" max="7682" width="20.08984375" style="129" customWidth="1"/>
    <col min="7683" max="7683" width="21.36328125" style="129" bestFit="1" customWidth="1"/>
    <col min="7684" max="7684" width="20.36328125" style="129" customWidth="1"/>
    <col min="7685" max="7935" width="8.7265625" style="129"/>
    <col min="7936" max="7936" width="19.26953125" style="129" bestFit="1" customWidth="1"/>
    <col min="7937" max="7937" width="77.1796875" style="129" customWidth="1"/>
    <col min="7938" max="7938" width="20.08984375" style="129" customWidth="1"/>
    <col min="7939" max="7939" width="21.36328125" style="129" bestFit="1" customWidth="1"/>
    <col min="7940" max="7940" width="20.36328125" style="129" customWidth="1"/>
    <col min="7941" max="8191" width="8.7265625" style="129"/>
    <col min="8192" max="8192" width="19.26953125" style="129" bestFit="1" customWidth="1"/>
    <col min="8193" max="8193" width="77.1796875" style="129" customWidth="1"/>
    <col min="8194" max="8194" width="20.08984375" style="129" customWidth="1"/>
    <col min="8195" max="8195" width="21.36328125" style="129" bestFit="1" customWidth="1"/>
    <col min="8196" max="8196" width="20.36328125" style="129" customWidth="1"/>
    <col min="8197" max="8447" width="8.7265625" style="129"/>
    <col min="8448" max="8448" width="19.26953125" style="129" bestFit="1" customWidth="1"/>
    <col min="8449" max="8449" width="77.1796875" style="129" customWidth="1"/>
    <col min="8450" max="8450" width="20.08984375" style="129" customWidth="1"/>
    <col min="8451" max="8451" width="21.36328125" style="129" bestFit="1" customWidth="1"/>
    <col min="8452" max="8452" width="20.36328125" style="129" customWidth="1"/>
    <col min="8453" max="8703" width="8.7265625" style="129"/>
    <col min="8704" max="8704" width="19.26953125" style="129" bestFit="1" customWidth="1"/>
    <col min="8705" max="8705" width="77.1796875" style="129" customWidth="1"/>
    <col min="8706" max="8706" width="20.08984375" style="129" customWidth="1"/>
    <col min="8707" max="8707" width="21.36328125" style="129" bestFit="1" customWidth="1"/>
    <col min="8708" max="8708" width="20.36328125" style="129" customWidth="1"/>
    <col min="8709" max="8959" width="8.7265625" style="129"/>
    <col min="8960" max="8960" width="19.26953125" style="129" bestFit="1" customWidth="1"/>
    <col min="8961" max="8961" width="77.1796875" style="129" customWidth="1"/>
    <col min="8962" max="8962" width="20.08984375" style="129" customWidth="1"/>
    <col min="8963" max="8963" width="21.36328125" style="129" bestFit="1" customWidth="1"/>
    <col min="8964" max="8964" width="20.36328125" style="129" customWidth="1"/>
    <col min="8965" max="9215" width="8.7265625" style="129"/>
    <col min="9216" max="9216" width="19.26953125" style="129" bestFit="1" customWidth="1"/>
    <col min="9217" max="9217" width="77.1796875" style="129" customWidth="1"/>
    <col min="9218" max="9218" width="20.08984375" style="129" customWidth="1"/>
    <col min="9219" max="9219" width="21.36328125" style="129" bestFit="1" customWidth="1"/>
    <col min="9220" max="9220" width="20.36328125" style="129" customWidth="1"/>
    <col min="9221" max="9471" width="8.7265625" style="129"/>
    <col min="9472" max="9472" width="19.26953125" style="129" bestFit="1" customWidth="1"/>
    <col min="9473" max="9473" width="77.1796875" style="129" customWidth="1"/>
    <col min="9474" max="9474" width="20.08984375" style="129" customWidth="1"/>
    <col min="9475" max="9475" width="21.36328125" style="129" bestFit="1" customWidth="1"/>
    <col min="9476" max="9476" width="20.36328125" style="129" customWidth="1"/>
    <col min="9477" max="9727" width="8.7265625" style="129"/>
    <col min="9728" max="9728" width="19.26953125" style="129" bestFit="1" customWidth="1"/>
    <col min="9729" max="9729" width="77.1796875" style="129" customWidth="1"/>
    <col min="9730" max="9730" width="20.08984375" style="129" customWidth="1"/>
    <col min="9731" max="9731" width="21.36328125" style="129" bestFit="1" customWidth="1"/>
    <col min="9732" max="9732" width="20.36328125" style="129" customWidth="1"/>
    <col min="9733" max="9983" width="8.7265625" style="129"/>
    <col min="9984" max="9984" width="19.26953125" style="129" bestFit="1" customWidth="1"/>
    <col min="9985" max="9985" width="77.1796875" style="129" customWidth="1"/>
    <col min="9986" max="9986" width="20.08984375" style="129" customWidth="1"/>
    <col min="9987" max="9987" width="21.36328125" style="129" bestFit="1" customWidth="1"/>
    <col min="9988" max="9988" width="20.36328125" style="129" customWidth="1"/>
    <col min="9989" max="10239" width="8.7265625" style="129"/>
    <col min="10240" max="10240" width="19.26953125" style="129" bestFit="1" customWidth="1"/>
    <col min="10241" max="10241" width="77.1796875" style="129" customWidth="1"/>
    <col min="10242" max="10242" width="20.08984375" style="129" customWidth="1"/>
    <col min="10243" max="10243" width="21.36328125" style="129" bestFit="1" customWidth="1"/>
    <col min="10244" max="10244" width="20.36328125" style="129" customWidth="1"/>
    <col min="10245" max="10495" width="8.7265625" style="129"/>
    <col min="10496" max="10496" width="19.26953125" style="129" bestFit="1" customWidth="1"/>
    <col min="10497" max="10497" width="77.1796875" style="129" customWidth="1"/>
    <col min="10498" max="10498" width="20.08984375" style="129" customWidth="1"/>
    <col min="10499" max="10499" width="21.36328125" style="129" bestFit="1" customWidth="1"/>
    <col min="10500" max="10500" width="20.36328125" style="129" customWidth="1"/>
    <col min="10501" max="10751" width="8.7265625" style="129"/>
    <col min="10752" max="10752" width="19.26953125" style="129" bestFit="1" customWidth="1"/>
    <col min="10753" max="10753" width="77.1796875" style="129" customWidth="1"/>
    <col min="10754" max="10754" width="20.08984375" style="129" customWidth="1"/>
    <col min="10755" max="10755" width="21.36328125" style="129" bestFit="1" customWidth="1"/>
    <col min="10756" max="10756" width="20.36328125" style="129" customWidth="1"/>
    <col min="10757" max="11007" width="8.7265625" style="129"/>
    <col min="11008" max="11008" width="19.26953125" style="129" bestFit="1" customWidth="1"/>
    <col min="11009" max="11009" width="77.1796875" style="129" customWidth="1"/>
    <col min="11010" max="11010" width="20.08984375" style="129" customWidth="1"/>
    <col min="11011" max="11011" width="21.36328125" style="129" bestFit="1" customWidth="1"/>
    <col min="11012" max="11012" width="20.36328125" style="129" customWidth="1"/>
    <col min="11013" max="11263" width="8.7265625" style="129"/>
    <col min="11264" max="11264" width="19.26953125" style="129" bestFit="1" customWidth="1"/>
    <col min="11265" max="11265" width="77.1796875" style="129" customWidth="1"/>
    <col min="11266" max="11266" width="20.08984375" style="129" customWidth="1"/>
    <col min="11267" max="11267" width="21.36328125" style="129" bestFit="1" customWidth="1"/>
    <col min="11268" max="11268" width="20.36328125" style="129" customWidth="1"/>
    <col min="11269" max="11519" width="8.7265625" style="129"/>
    <col min="11520" max="11520" width="19.26953125" style="129" bestFit="1" customWidth="1"/>
    <col min="11521" max="11521" width="77.1796875" style="129" customWidth="1"/>
    <col min="11522" max="11522" width="20.08984375" style="129" customWidth="1"/>
    <col min="11523" max="11523" width="21.36328125" style="129" bestFit="1" customWidth="1"/>
    <col min="11524" max="11524" width="20.36328125" style="129" customWidth="1"/>
    <col min="11525" max="11775" width="8.7265625" style="129"/>
    <col min="11776" max="11776" width="19.26953125" style="129" bestFit="1" customWidth="1"/>
    <col min="11777" max="11777" width="77.1796875" style="129" customWidth="1"/>
    <col min="11778" max="11778" width="20.08984375" style="129" customWidth="1"/>
    <col min="11779" max="11779" width="21.36328125" style="129" bestFit="1" customWidth="1"/>
    <col min="11780" max="11780" width="20.36328125" style="129" customWidth="1"/>
    <col min="11781" max="12031" width="8.7265625" style="129"/>
    <col min="12032" max="12032" width="19.26953125" style="129" bestFit="1" customWidth="1"/>
    <col min="12033" max="12033" width="77.1796875" style="129" customWidth="1"/>
    <col min="12034" max="12034" width="20.08984375" style="129" customWidth="1"/>
    <col min="12035" max="12035" width="21.36328125" style="129" bestFit="1" customWidth="1"/>
    <col min="12036" max="12036" width="20.36328125" style="129" customWidth="1"/>
    <col min="12037" max="12287" width="8.7265625" style="129"/>
    <col min="12288" max="12288" width="19.26953125" style="129" bestFit="1" customWidth="1"/>
    <col min="12289" max="12289" width="77.1796875" style="129" customWidth="1"/>
    <col min="12290" max="12290" width="20.08984375" style="129" customWidth="1"/>
    <col min="12291" max="12291" width="21.36328125" style="129" bestFit="1" customWidth="1"/>
    <col min="12292" max="12292" width="20.36328125" style="129" customWidth="1"/>
    <col min="12293" max="12543" width="8.7265625" style="129"/>
    <col min="12544" max="12544" width="19.26953125" style="129" bestFit="1" customWidth="1"/>
    <col min="12545" max="12545" width="77.1796875" style="129" customWidth="1"/>
    <col min="12546" max="12546" width="20.08984375" style="129" customWidth="1"/>
    <col min="12547" max="12547" width="21.36328125" style="129" bestFit="1" customWidth="1"/>
    <col min="12548" max="12548" width="20.36328125" style="129" customWidth="1"/>
    <col min="12549" max="12799" width="8.7265625" style="129"/>
    <col min="12800" max="12800" width="19.26953125" style="129" bestFit="1" customWidth="1"/>
    <col min="12801" max="12801" width="77.1796875" style="129" customWidth="1"/>
    <col min="12802" max="12802" width="20.08984375" style="129" customWidth="1"/>
    <col min="12803" max="12803" width="21.36328125" style="129" bestFit="1" customWidth="1"/>
    <col min="12804" max="12804" width="20.36328125" style="129" customWidth="1"/>
    <col min="12805" max="13055" width="8.7265625" style="129"/>
    <col min="13056" max="13056" width="19.26953125" style="129" bestFit="1" customWidth="1"/>
    <col min="13057" max="13057" width="77.1796875" style="129" customWidth="1"/>
    <col min="13058" max="13058" width="20.08984375" style="129" customWidth="1"/>
    <col min="13059" max="13059" width="21.36328125" style="129" bestFit="1" customWidth="1"/>
    <col min="13060" max="13060" width="20.36328125" style="129" customWidth="1"/>
    <col min="13061" max="13311" width="8.7265625" style="129"/>
    <col min="13312" max="13312" width="19.26953125" style="129" bestFit="1" customWidth="1"/>
    <col min="13313" max="13313" width="77.1796875" style="129" customWidth="1"/>
    <col min="13314" max="13314" width="20.08984375" style="129" customWidth="1"/>
    <col min="13315" max="13315" width="21.36328125" style="129" bestFit="1" customWidth="1"/>
    <col min="13316" max="13316" width="20.36328125" style="129" customWidth="1"/>
    <col min="13317" max="13567" width="8.7265625" style="129"/>
    <col min="13568" max="13568" width="19.26953125" style="129" bestFit="1" customWidth="1"/>
    <col min="13569" max="13569" width="77.1796875" style="129" customWidth="1"/>
    <col min="13570" max="13570" width="20.08984375" style="129" customWidth="1"/>
    <col min="13571" max="13571" width="21.36328125" style="129" bestFit="1" customWidth="1"/>
    <col min="13572" max="13572" width="20.36328125" style="129" customWidth="1"/>
    <col min="13573" max="13823" width="8.7265625" style="129"/>
    <col min="13824" max="13824" width="19.26953125" style="129" bestFit="1" customWidth="1"/>
    <col min="13825" max="13825" width="77.1796875" style="129" customWidth="1"/>
    <col min="13826" max="13826" width="20.08984375" style="129" customWidth="1"/>
    <col min="13827" max="13827" width="21.36328125" style="129" bestFit="1" customWidth="1"/>
    <col min="13828" max="13828" width="20.36328125" style="129" customWidth="1"/>
    <col min="13829" max="14079" width="8.7265625" style="129"/>
    <col min="14080" max="14080" width="19.26953125" style="129" bestFit="1" customWidth="1"/>
    <col min="14081" max="14081" width="77.1796875" style="129" customWidth="1"/>
    <col min="14082" max="14082" width="20.08984375" style="129" customWidth="1"/>
    <col min="14083" max="14083" width="21.36328125" style="129" bestFit="1" customWidth="1"/>
    <col min="14084" max="14084" width="20.36328125" style="129" customWidth="1"/>
    <col min="14085" max="14335" width="8.7265625" style="129"/>
    <col min="14336" max="14336" width="19.26953125" style="129" bestFit="1" customWidth="1"/>
    <col min="14337" max="14337" width="77.1796875" style="129" customWidth="1"/>
    <col min="14338" max="14338" width="20.08984375" style="129" customWidth="1"/>
    <col min="14339" max="14339" width="21.36328125" style="129" bestFit="1" customWidth="1"/>
    <col min="14340" max="14340" width="20.36328125" style="129" customWidth="1"/>
    <col min="14341" max="14591" width="8.7265625" style="129"/>
    <col min="14592" max="14592" width="19.26953125" style="129" bestFit="1" customWidth="1"/>
    <col min="14593" max="14593" width="77.1796875" style="129" customWidth="1"/>
    <col min="14594" max="14594" width="20.08984375" style="129" customWidth="1"/>
    <col min="14595" max="14595" width="21.36328125" style="129" bestFit="1" customWidth="1"/>
    <col min="14596" max="14596" width="20.36328125" style="129" customWidth="1"/>
    <col min="14597" max="14847" width="8.7265625" style="129"/>
    <col min="14848" max="14848" width="19.26953125" style="129" bestFit="1" customWidth="1"/>
    <col min="14849" max="14849" width="77.1796875" style="129" customWidth="1"/>
    <col min="14850" max="14850" width="20.08984375" style="129" customWidth="1"/>
    <col min="14851" max="14851" width="21.36328125" style="129" bestFit="1" customWidth="1"/>
    <col min="14852" max="14852" width="20.36328125" style="129" customWidth="1"/>
    <col min="14853" max="15103" width="8.7265625" style="129"/>
    <col min="15104" max="15104" width="19.26953125" style="129" bestFit="1" customWidth="1"/>
    <col min="15105" max="15105" width="77.1796875" style="129" customWidth="1"/>
    <col min="15106" max="15106" width="20.08984375" style="129" customWidth="1"/>
    <col min="15107" max="15107" width="21.36328125" style="129" bestFit="1" customWidth="1"/>
    <col min="15108" max="15108" width="20.36328125" style="129" customWidth="1"/>
    <col min="15109" max="15359" width="8.7265625" style="129"/>
    <col min="15360" max="15360" width="19.26953125" style="129" bestFit="1" customWidth="1"/>
    <col min="15361" max="15361" width="77.1796875" style="129" customWidth="1"/>
    <col min="15362" max="15362" width="20.08984375" style="129" customWidth="1"/>
    <col min="15363" max="15363" width="21.36328125" style="129" bestFit="1" customWidth="1"/>
    <col min="15364" max="15364" width="20.36328125" style="129" customWidth="1"/>
    <col min="15365" max="15615" width="8.7265625" style="129"/>
    <col min="15616" max="15616" width="19.26953125" style="129" bestFit="1" customWidth="1"/>
    <col min="15617" max="15617" width="77.1796875" style="129" customWidth="1"/>
    <col min="15618" max="15618" width="20.08984375" style="129" customWidth="1"/>
    <col min="15619" max="15619" width="21.36328125" style="129" bestFit="1" customWidth="1"/>
    <col min="15620" max="15620" width="20.36328125" style="129" customWidth="1"/>
    <col min="15621" max="15871" width="8.7265625" style="129"/>
    <col min="15872" max="15872" width="19.26953125" style="129" bestFit="1" customWidth="1"/>
    <col min="15873" max="15873" width="77.1796875" style="129" customWidth="1"/>
    <col min="15874" max="15874" width="20.08984375" style="129" customWidth="1"/>
    <col min="15875" max="15875" width="21.36328125" style="129" bestFit="1" customWidth="1"/>
    <col min="15876" max="15876" width="20.36328125" style="129" customWidth="1"/>
    <col min="15877" max="16127" width="8.7265625" style="129"/>
    <col min="16128" max="16128" width="19.26953125" style="129" bestFit="1" customWidth="1"/>
    <col min="16129" max="16129" width="77.1796875" style="129" customWidth="1"/>
    <col min="16130" max="16130" width="20.08984375" style="129" customWidth="1"/>
    <col min="16131" max="16131" width="21.36328125" style="129" bestFit="1" customWidth="1"/>
    <col min="16132" max="16132" width="20.36328125" style="129" customWidth="1"/>
    <col min="16133" max="16384" width="8.7265625" style="129"/>
  </cols>
  <sheetData>
    <row r="1" spans="1:5" ht="13" thickBot="1" x14ac:dyDescent="0.3"/>
    <row r="2" spans="1:5" ht="20.5" x14ac:dyDescent="0.25">
      <c r="A2" s="130" t="s">
        <v>274</v>
      </c>
      <c r="B2" s="286" t="s">
        <v>324</v>
      </c>
      <c r="C2" s="286"/>
      <c r="D2" s="286"/>
      <c r="E2" s="287"/>
    </row>
    <row r="3" spans="1:5" ht="19" customHeight="1" x14ac:dyDescent="0.25">
      <c r="A3" s="131" t="s">
        <v>275</v>
      </c>
      <c r="B3" s="288" t="s">
        <v>348</v>
      </c>
      <c r="C3" s="288"/>
      <c r="D3" s="288"/>
      <c r="E3" s="289"/>
    </row>
    <row r="4" spans="1:5" ht="19" customHeight="1" x14ac:dyDescent="0.25">
      <c r="A4" s="131" t="s">
        <v>276</v>
      </c>
      <c r="B4" s="290" t="s">
        <v>277</v>
      </c>
      <c r="C4" s="290"/>
      <c r="D4" s="290"/>
      <c r="E4" s="291"/>
    </row>
    <row r="5" spans="1:5" ht="19" x14ac:dyDescent="0.25">
      <c r="A5" s="131" t="s">
        <v>278</v>
      </c>
      <c r="B5" s="283" t="s">
        <v>279</v>
      </c>
      <c r="C5" s="283"/>
      <c r="D5" s="132" t="s">
        <v>280</v>
      </c>
      <c r="E5" s="133" t="s">
        <v>281</v>
      </c>
    </row>
    <row r="6" spans="1:5" ht="19" x14ac:dyDescent="0.25">
      <c r="A6" s="131" t="s">
        <v>282</v>
      </c>
      <c r="B6" s="283">
        <v>2025</v>
      </c>
      <c r="C6" s="283"/>
      <c r="D6" s="132" t="s">
        <v>283</v>
      </c>
      <c r="E6" s="134"/>
    </row>
    <row r="7" spans="1:5" ht="19" x14ac:dyDescent="0.25">
      <c r="A7" s="131" t="s">
        <v>284</v>
      </c>
      <c r="B7" s="283" t="s">
        <v>158</v>
      </c>
      <c r="C7" s="283"/>
      <c r="D7" s="132" t="s">
        <v>285</v>
      </c>
      <c r="E7" s="133">
        <v>24746607</v>
      </c>
    </row>
    <row r="8" spans="1:5" ht="19" x14ac:dyDescent="0.25">
      <c r="A8" s="131" t="s">
        <v>286</v>
      </c>
      <c r="B8" s="282" t="s">
        <v>287</v>
      </c>
      <c r="C8" s="282"/>
      <c r="D8" s="132" t="s">
        <v>288</v>
      </c>
      <c r="E8" s="133" t="s">
        <v>289</v>
      </c>
    </row>
    <row r="9" spans="1:5" ht="19" x14ac:dyDescent="0.25">
      <c r="A9" s="131" t="s">
        <v>290</v>
      </c>
      <c r="B9" s="283">
        <v>2022</v>
      </c>
      <c r="C9" s="283"/>
      <c r="D9" s="132" t="s">
        <v>291</v>
      </c>
      <c r="E9" s="133" t="s">
        <v>292</v>
      </c>
    </row>
    <row r="10" spans="1:5" ht="96.5" x14ac:dyDescent="0.25">
      <c r="A10" s="131" t="s">
        <v>293</v>
      </c>
      <c r="B10" s="277" t="s">
        <v>354</v>
      </c>
      <c r="C10" s="135" t="s">
        <v>294</v>
      </c>
      <c r="D10" s="132" t="s">
        <v>295</v>
      </c>
      <c r="E10" s="133" t="s">
        <v>296</v>
      </c>
    </row>
    <row r="11" spans="1:5" ht="19.5" thickBot="1" x14ac:dyDescent="0.3">
      <c r="A11" s="136" t="s">
        <v>297</v>
      </c>
      <c r="B11" s="284" t="s">
        <v>298</v>
      </c>
      <c r="C11" s="284"/>
      <c r="D11" s="284"/>
      <c r="E11" s="285"/>
    </row>
  </sheetData>
  <mergeCells count="9">
    <mergeCell ref="B8:C8"/>
    <mergeCell ref="B9:C9"/>
    <mergeCell ref="B11:E11"/>
    <mergeCell ref="B2:E2"/>
    <mergeCell ref="B3:E3"/>
    <mergeCell ref="B4:E4"/>
    <mergeCell ref="B5:C5"/>
    <mergeCell ref="B6:C6"/>
    <mergeCell ref="B7:C7"/>
  </mergeCells>
  <hyperlinks>
    <hyperlink ref="B8" r:id="rId1" xr:uid="{C196FBE2-C63C-42A4-8BC8-631959ACCC53}"/>
    <hyperlink ref="C10" location="'البيانات '!A1" display=" اضغط هنا للإنتقال إلى صفحة البيانات" xr:uid="{F107E295-E8A8-440D-BB01-3EA658C3700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F8571-579F-4A4D-B7AB-83F181C8DDC1}">
  <dimension ref="B1:K90"/>
  <sheetViews>
    <sheetView showGridLines="0" rightToLeft="1" topLeftCell="A49" zoomScale="90" zoomScaleNormal="90" workbookViewId="0">
      <selection activeCell="I11" sqref="I11"/>
    </sheetView>
  </sheetViews>
  <sheetFormatPr defaultColWidth="9.08984375" defaultRowHeight="19" x14ac:dyDescent="0.75"/>
  <cols>
    <col min="1" max="1" width="9.08984375" style="22"/>
    <col min="2" max="2" width="14.26953125" style="82" bestFit="1" customWidth="1"/>
    <col min="3" max="3" width="46" style="247" customWidth="1"/>
    <col min="4" max="4" width="14.54296875" style="22" customWidth="1"/>
    <col min="5" max="5" width="13.6328125" style="22" customWidth="1"/>
    <col min="6" max="6" width="19.6328125" style="22" bestFit="1" customWidth="1"/>
    <col min="7" max="9" width="13.36328125" style="22" customWidth="1"/>
    <col min="10" max="10" width="9.36328125" style="22" bestFit="1" customWidth="1"/>
    <col min="11" max="11" width="9.54296875" style="22" bestFit="1" customWidth="1"/>
    <col min="12" max="16384" width="9.08984375" style="22"/>
  </cols>
  <sheetData>
    <row r="1" spans="2:11" ht="23.25" customHeight="1" x14ac:dyDescent="0.75">
      <c r="B1" s="356" t="s">
        <v>21</v>
      </c>
      <c r="C1" s="356"/>
      <c r="D1" s="356"/>
      <c r="E1" s="356"/>
      <c r="F1" s="356"/>
    </row>
    <row r="2" spans="2:11" s="76" customFormat="1" ht="48" customHeight="1" x14ac:dyDescent="0.25">
      <c r="B2" s="324" t="s">
        <v>345</v>
      </c>
      <c r="C2" s="324"/>
      <c r="D2" s="324"/>
      <c r="E2" s="324"/>
      <c r="F2" s="324"/>
    </row>
    <row r="3" spans="2:11" ht="19.5" thickBot="1" x14ac:dyDescent="0.8">
      <c r="B3" s="86"/>
      <c r="C3" s="261"/>
      <c r="D3" s="86"/>
      <c r="E3" s="86"/>
      <c r="F3" s="86" t="s">
        <v>89</v>
      </c>
    </row>
    <row r="4" spans="2:11" ht="35" customHeight="1" x14ac:dyDescent="0.75">
      <c r="B4" s="359" t="s">
        <v>326</v>
      </c>
      <c r="C4" s="361" t="s">
        <v>1</v>
      </c>
      <c r="D4" s="361" t="s">
        <v>22</v>
      </c>
      <c r="E4" s="361"/>
      <c r="F4" s="357" t="s">
        <v>339</v>
      </c>
      <c r="H4" s="292" t="s">
        <v>325</v>
      </c>
      <c r="I4" s="292"/>
    </row>
    <row r="5" spans="2:11" ht="35" customHeight="1" x14ac:dyDescent="0.75">
      <c r="B5" s="360"/>
      <c r="C5" s="362"/>
      <c r="D5" s="186" t="s">
        <v>92</v>
      </c>
      <c r="E5" s="186" t="s">
        <v>93</v>
      </c>
      <c r="F5" s="358"/>
    </row>
    <row r="6" spans="2:11" s="76" customFormat="1" ht="35" customHeight="1" x14ac:dyDescent="0.25">
      <c r="B6" s="182">
        <v>101</v>
      </c>
      <c r="C6" s="262" t="s">
        <v>154</v>
      </c>
      <c r="D6" s="87">
        <v>94945</v>
      </c>
      <c r="E6" s="87">
        <v>307</v>
      </c>
      <c r="F6" s="217">
        <f>SUM(D6:E6)</f>
        <v>95252</v>
      </c>
      <c r="H6" s="77"/>
      <c r="I6" s="77"/>
      <c r="J6" s="77"/>
      <c r="K6" s="77"/>
    </row>
    <row r="7" spans="2:11" s="76" customFormat="1" ht="35" customHeight="1" x14ac:dyDescent="0.25">
      <c r="B7" s="182">
        <v>166</v>
      </c>
      <c r="C7" s="262" t="s">
        <v>155</v>
      </c>
      <c r="D7" s="87">
        <v>248071</v>
      </c>
      <c r="E7" s="87">
        <v>858</v>
      </c>
      <c r="F7" s="217">
        <f>SUM(D7:E7)</f>
        <v>248929</v>
      </c>
      <c r="H7" s="77"/>
      <c r="I7" s="77"/>
      <c r="J7" s="77"/>
      <c r="K7" s="77"/>
    </row>
    <row r="8" spans="2:11" s="76" customFormat="1" ht="35" customHeight="1" x14ac:dyDescent="0.25">
      <c r="B8" s="182">
        <v>102</v>
      </c>
      <c r="C8" s="262" t="s">
        <v>156</v>
      </c>
      <c r="D8" s="87">
        <v>3002</v>
      </c>
      <c r="E8" s="87">
        <v>6</v>
      </c>
      <c r="F8" s="217">
        <f t="shared" ref="F8:F57" si="0">SUM(D8:E8)</f>
        <v>3008</v>
      </c>
      <c r="H8" s="77"/>
      <c r="I8" s="77"/>
      <c r="J8" s="77"/>
      <c r="K8" s="77"/>
    </row>
    <row r="9" spans="2:11" s="76" customFormat="1" ht="35" customHeight="1" x14ac:dyDescent="0.25">
      <c r="B9" s="182">
        <v>153</v>
      </c>
      <c r="C9" s="262" t="s">
        <v>157</v>
      </c>
      <c r="D9" s="87">
        <v>1400</v>
      </c>
      <c r="E9" s="87">
        <v>0</v>
      </c>
      <c r="F9" s="217">
        <f t="shared" si="0"/>
        <v>1400</v>
      </c>
      <c r="H9" s="77"/>
      <c r="I9" s="77"/>
      <c r="J9" s="77"/>
      <c r="K9" s="77"/>
    </row>
    <row r="10" spans="2:11" s="76" customFormat="1" ht="35" customHeight="1" x14ac:dyDescent="0.25">
      <c r="B10" s="182">
        <v>105</v>
      </c>
      <c r="C10" s="262" t="s">
        <v>158</v>
      </c>
      <c r="D10" s="87">
        <v>14318</v>
      </c>
      <c r="E10" s="87">
        <v>36</v>
      </c>
      <c r="F10" s="217">
        <f t="shared" si="0"/>
        <v>14354</v>
      </c>
      <c r="H10" s="77"/>
      <c r="I10" s="77"/>
      <c r="J10" s="77"/>
      <c r="K10" s="77"/>
    </row>
    <row r="11" spans="2:11" s="76" customFormat="1" ht="35" customHeight="1" x14ac:dyDescent="0.25">
      <c r="B11" s="182">
        <v>106</v>
      </c>
      <c r="C11" s="262" t="s">
        <v>159</v>
      </c>
      <c r="D11" s="87">
        <v>57922</v>
      </c>
      <c r="E11" s="87">
        <v>261</v>
      </c>
      <c r="F11" s="217">
        <f t="shared" si="0"/>
        <v>58183</v>
      </c>
      <c r="H11" s="77"/>
      <c r="I11" s="77"/>
      <c r="J11" s="77"/>
      <c r="K11" s="77"/>
    </row>
    <row r="12" spans="2:11" s="76" customFormat="1" ht="35" customHeight="1" x14ac:dyDescent="0.25">
      <c r="B12" s="182">
        <v>107</v>
      </c>
      <c r="C12" s="262" t="s">
        <v>25</v>
      </c>
      <c r="D12" s="87">
        <v>115345</v>
      </c>
      <c r="E12" s="87">
        <v>112</v>
      </c>
      <c r="F12" s="217">
        <f t="shared" si="0"/>
        <v>115457</v>
      </c>
      <c r="H12" s="77"/>
      <c r="I12" s="77"/>
      <c r="J12" s="77"/>
      <c r="K12" s="77"/>
    </row>
    <row r="13" spans="2:11" s="76" customFormat="1" ht="35" customHeight="1" x14ac:dyDescent="0.25">
      <c r="B13" s="182">
        <v>109</v>
      </c>
      <c r="C13" s="262" t="s">
        <v>160</v>
      </c>
      <c r="D13" s="87">
        <v>16016</v>
      </c>
      <c r="E13" s="87">
        <v>23</v>
      </c>
      <c r="F13" s="217">
        <f t="shared" si="0"/>
        <v>16039</v>
      </c>
      <c r="H13" s="77"/>
      <c r="I13" s="77"/>
      <c r="J13" s="77"/>
      <c r="K13" s="77"/>
    </row>
    <row r="14" spans="2:11" s="76" customFormat="1" ht="35" customHeight="1" x14ac:dyDescent="0.25">
      <c r="B14" s="182">
        <v>110</v>
      </c>
      <c r="C14" s="262" t="s">
        <v>124</v>
      </c>
      <c r="D14" s="87">
        <v>6728</v>
      </c>
      <c r="E14" s="87">
        <v>1</v>
      </c>
      <c r="F14" s="217">
        <f t="shared" si="0"/>
        <v>6729</v>
      </c>
      <c r="H14" s="77"/>
      <c r="I14" s="77"/>
      <c r="J14" s="77"/>
      <c r="K14" s="77"/>
    </row>
    <row r="15" spans="2:11" s="76" customFormat="1" ht="35" customHeight="1" x14ac:dyDescent="0.25">
      <c r="B15" s="182">
        <v>111</v>
      </c>
      <c r="C15" s="262" t="s">
        <v>161</v>
      </c>
      <c r="D15" s="87">
        <v>49127</v>
      </c>
      <c r="E15" s="87">
        <v>63</v>
      </c>
      <c r="F15" s="217">
        <f t="shared" si="0"/>
        <v>49190</v>
      </c>
      <c r="H15" s="77"/>
      <c r="I15" s="77"/>
      <c r="J15" s="77"/>
      <c r="K15" s="77"/>
    </row>
    <row r="16" spans="2:11" s="76" customFormat="1" ht="35" customHeight="1" x14ac:dyDescent="0.25">
      <c r="B16" s="182">
        <v>112</v>
      </c>
      <c r="C16" s="262" t="s">
        <v>162</v>
      </c>
      <c r="D16" s="87">
        <v>6822</v>
      </c>
      <c r="E16" s="87">
        <v>121</v>
      </c>
      <c r="F16" s="217">
        <f t="shared" si="0"/>
        <v>6943</v>
      </c>
      <c r="G16" s="78"/>
      <c r="H16" s="77"/>
      <c r="I16" s="77"/>
      <c r="J16" s="77"/>
      <c r="K16" s="77"/>
    </row>
    <row r="17" spans="2:11" s="76" customFormat="1" ht="35" customHeight="1" x14ac:dyDescent="0.25">
      <c r="B17" s="182">
        <v>113</v>
      </c>
      <c r="C17" s="262" t="s">
        <v>163</v>
      </c>
      <c r="D17" s="87">
        <v>584235</v>
      </c>
      <c r="E17" s="87">
        <v>636</v>
      </c>
      <c r="F17" s="217">
        <f t="shared" si="0"/>
        <v>584871</v>
      </c>
      <c r="H17" s="77"/>
      <c r="I17" s="77"/>
      <c r="J17" s="77"/>
      <c r="K17" s="77"/>
    </row>
    <row r="18" spans="2:11" s="76" customFormat="1" ht="35" customHeight="1" x14ac:dyDescent="0.25">
      <c r="B18" s="182">
        <v>114</v>
      </c>
      <c r="C18" s="262" t="s">
        <v>6</v>
      </c>
      <c r="D18" s="87">
        <v>1000498</v>
      </c>
      <c r="E18" s="87">
        <v>1730</v>
      </c>
      <c r="F18" s="217">
        <f t="shared" si="0"/>
        <v>1002228</v>
      </c>
      <c r="H18" s="77"/>
      <c r="I18" s="77"/>
      <c r="J18" s="77"/>
      <c r="K18" s="77"/>
    </row>
    <row r="19" spans="2:11" s="76" customFormat="1" ht="35" customHeight="1" x14ac:dyDescent="0.25">
      <c r="B19" s="182">
        <v>115</v>
      </c>
      <c r="C19" s="262" t="s">
        <v>248</v>
      </c>
      <c r="D19" s="87">
        <v>122273</v>
      </c>
      <c r="E19" s="87">
        <v>37</v>
      </c>
      <c r="F19" s="217">
        <f t="shared" si="0"/>
        <v>122310</v>
      </c>
      <c r="H19" s="77"/>
      <c r="I19" s="77"/>
      <c r="J19" s="77"/>
      <c r="K19" s="77"/>
    </row>
    <row r="20" spans="2:11" s="76" customFormat="1" ht="35" customHeight="1" x14ac:dyDescent="0.25">
      <c r="B20" s="182">
        <v>117</v>
      </c>
      <c r="C20" s="262" t="s">
        <v>164</v>
      </c>
      <c r="D20" s="87">
        <v>24930</v>
      </c>
      <c r="E20" s="87">
        <v>99</v>
      </c>
      <c r="F20" s="217">
        <f t="shared" si="0"/>
        <v>25029</v>
      </c>
      <c r="G20" s="78"/>
      <c r="H20" s="77"/>
      <c r="I20" s="77"/>
      <c r="J20" s="77"/>
      <c r="K20" s="77"/>
    </row>
    <row r="21" spans="2:11" s="76" customFormat="1" ht="35" customHeight="1" x14ac:dyDescent="0.25">
      <c r="B21" s="182">
        <v>119</v>
      </c>
      <c r="C21" s="262" t="s">
        <v>165</v>
      </c>
      <c r="D21" s="87">
        <v>31611</v>
      </c>
      <c r="E21" s="87">
        <v>8</v>
      </c>
      <c r="F21" s="217">
        <f t="shared" si="0"/>
        <v>31619</v>
      </c>
      <c r="H21" s="77"/>
      <c r="I21" s="77"/>
      <c r="J21" s="77"/>
      <c r="K21" s="77"/>
    </row>
    <row r="22" spans="2:11" s="76" customFormat="1" ht="35" customHeight="1" x14ac:dyDescent="0.25">
      <c r="B22" s="182">
        <v>122</v>
      </c>
      <c r="C22" s="262" t="s">
        <v>166</v>
      </c>
      <c r="D22" s="87">
        <v>389</v>
      </c>
      <c r="E22" s="87">
        <v>0</v>
      </c>
      <c r="F22" s="217">
        <f t="shared" si="0"/>
        <v>389</v>
      </c>
      <c r="H22" s="77"/>
      <c r="I22" s="77"/>
      <c r="J22" s="77"/>
      <c r="K22" s="77"/>
    </row>
    <row r="23" spans="2:11" s="76" customFormat="1" ht="35" customHeight="1" x14ac:dyDescent="0.25">
      <c r="B23" s="182">
        <v>123</v>
      </c>
      <c r="C23" s="262" t="s">
        <v>13</v>
      </c>
      <c r="D23" s="87">
        <v>71809</v>
      </c>
      <c r="E23" s="87">
        <v>89</v>
      </c>
      <c r="F23" s="217">
        <f t="shared" si="0"/>
        <v>71898</v>
      </c>
      <c r="H23" s="77"/>
      <c r="I23" s="77"/>
      <c r="J23" s="77"/>
      <c r="K23" s="77"/>
    </row>
    <row r="24" spans="2:11" s="76" customFormat="1" ht="35" customHeight="1" x14ac:dyDescent="0.25">
      <c r="B24" s="182">
        <v>124</v>
      </c>
      <c r="C24" s="262" t="s">
        <v>188</v>
      </c>
      <c r="D24" s="87">
        <v>67993</v>
      </c>
      <c r="E24" s="87">
        <v>567</v>
      </c>
      <c r="F24" s="217">
        <f t="shared" si="0"/>
        <v>68560</v>
      </c>
      <c r="H24" s="77"/>
      <c r="I24" s="77"/>
      <c r="J24" s="77"/>
      <c r="K24" s="77"/>
    </row>
    <row r="25" spans="2:11" s="76" customFormat="1" ht="35" customHeight="1" x14ac:dyDescent="0.25">
      <c r="B25" s="182">
        <v>127</v>
      </c>
      <c r="C25" s="262" t="s">
        <v>143</v>
      </c>
      <c r="D25" s="87">
        <v>2149</v>
      </c>
      <c r="E25" s="87">
        <v>10</v>
      </c>
      <c r="F25" s="217">
        <f t="shared" si="0"/>
        <v>2159</v>
      </c>
      <c r="H25" s="77"/>
      <c r="I25" s="77"/>
      <c r="J25" s="77"/>
      <c r="K25" s="77"/>
    </row>
    <row r="26" spans="2:11" s="76" customFormat="1" ht="35" customHeight="1" x14ac:dyDescent="0.25">
      <c r="B26" s="182">
        <v>130</v>
      </c>
      <c r="C26" s="262" t="s">
        <v>167</v>
      </c>
      <c r="D26" s="87">
        <v>6258</v>
      </c>
      <c r="E26" s="87">
        <v>4</v>
      </c>
      <c r="F26" s="217">
        <f t="shared" si="0"/>
        <v>6262</v>
      </c>
      <c r="H26" s="77"/>
      <c r="I26" s="77"/>
      <c r="J26" s="77"/>
      <c r="K26" s="77"/>
    </row>
    <row r="27" spans="2:11" s="76" customFormat="1" ht="35" customHeight="1" x14ac:dyDescent="0.25">
      <c r="B27" s="182">
        <v>137</v>
      </c>
      <c r="C27" s="262" t="s">
        <v>114</v>
      </c>
      <c r="D27" s="87">
        <v>186116</v>
      </c>
      <c r="E27" s="87">
        <v>1124</v>
      </c>
      <c r="F27" s="217">
        <f t="shared" si="0"/>
        <v>187240</v>
      </c>
      <c r="H27" s="77"/>
      <c r="I27" s="77"/>
      <c r="J27" s="77"/>
      <c r="K27" s="77"/>
    </row>
    <row r="28" spans="2:11" s="76" customFormat="1" ht="35" customHeight="1" x14ac:dyDescent="0.25">
      <c r="B28" s="182">
        <v>140</v>
      </c>
      <c r="C28" s="262" t="s">
        <v>32</v>
      </c>
      <c r="D28" s="87">
        <v>15972</v>
      </c>
      <c r="E28" s="87">
        <v>189</v>
      </c>
      <c r="F28" s="217">
        <f t="shared" si="0"/>
        <v>16161</v>
      </c>
      <c r="H28" s="77"/>
      <c r="I28" s="77"/>
      <c r="J28" s="77"/>
      <c r="K28" s="77"/>
    </row>
    <row r="29" spans="2:11" s="76" customFormat="1" ht="35" customHeight="1" x14ac:dyDescent="0.25">
      <c r="B29" s="182">
        <v>142</v>
      </c>
      <c r="C29" s="262" t="s">
        <v>198</v>
      </c>
      <c r="D29" s="87">
        <v>13826</v>
      </c>
      <c r="E29" s="87">
        <v>0</v>
      </c>
      <c r="F29" s="217">
        <f t="shared" si="0"/>
        <v>13826</v>
      </c>
      <c r="H29" s="77"/>
      <c r="I29" s="77"/>
      <c r="J29" s="77"/>
      <c r="K29" s="77"/>
    </row>
    <row r="30" spans="2:11" s="76" customFormat="1" ht="35" customHeight="1" x14ac:dyDescent="0.25">
      <c r="B30" s="182">
        <v>150</v>
      </c>
      <c r="C30" s="262" t="s">
        <v>168</v>
      </c>
      <c r="D30" s="87">
        <v>27479</v>
      </c>
      <c r="E30" s="87">
        <v>3</v>
      </c>
      <c r="F30" s="217">
        <f t="shared" si="0"/>
        <v>27482</v>
      </c>
      <c r="H30" s="77"/>
      <c r="I30" s="77"/>
      <c r="J30" s="77"/>
      <c r="K30" s="77"/>
    </row>
    <row r="31" spans="2:11" s="76" customFormat="1" ht="35" customHeight="1" x14ac:dyDescent="0.25">
      <c r="B31" s="182">
        <v>152</v>
      </c>
      <c r="C31" s="262" t="s">
        <v>50</v>
      </c>
      <c r="D31" s="87">
        <v>794</v>
      </c>
      <c r="E31" s="87">
        <v>0</v>
      </c>
      <c r="F31" s="217">
        <f t="shared" si="0"/>
        <v>794</v>
      </c>
      <c r="H31" s="77"/>
      <c r="I31" s="77"/>
      <c r="J31" s="77"/>
      <c r="K31" s="77"/>
    </row>
    <row r="32" spans="2:11" s="76" customFormat="1" ht="35" customHeight="1" x14ac:dyDescent="0.25">
      <c r="B32" s="182">
        <v>155</v>
      </c>
      <c r="C32" s="262" t="s">
        <v>169</v>
      </c>
      <c r="D32" s="87">
        <v>41803</v>
      </c>
      <c r="E32" s="87">
        <v>80</v>
      </c>
      <c r="F32" s="217">
        <f t="shared" si="0"/>
        <v>41883</v>
      </c>
      <c r="H32" s="77"/>
      <c r="I32" s="77"/>
      <c r="J32" s="77"/>
      <c r="K32" s="77"/>
    </row>
    <row r="33" spans="2:11" s="76" customFormat="1" ht="35" customHeight="1" x14ac:dyDescent="0.25">
      <c r="B33" s="182">
        <v>156</v>
      </c>
      <c r="C33" s="262" t="s">
        <v>170</v>
      </c>
      <c r="D33" s="87">
        <v>232208</v>
      </c>
      <c r="E33" s="87">
        <v>0</v>
      </c>
      <c r="F33" s="217">
        <f t="shared" si="0"/>
        <v>232208</v>
      </c>
      <c r="H33" s="77"/>
      <c r="I33" s="77"/>
      <c r="J33" s="77"/>
      <c r="K33" s="77"/>
    </row>
    <row r="34" spans="2:11" s="76" customFormat="1" ht="35" customHeight="1" x14ac:dyDescent="0.25">
      <c r="B34" s="182">
        <v>157</v>
      </c>
      <c r="C34" s="262" t="s">
        <v>171</v>
      </c>
      <c r="D34" s="87">
        <v>4063</v>
      </c>
      <c r="E34" s="87">
        <v>0</v>
      </c>
      <c r="F34" s="217">
        <f t="shared" si="0"/>
        <v>4063</v>
      </c>
      <c r="H34" s="77"/>
      <c r="I34" s="77"/>
      <c r="J34" s="77"/>
      <c r="K34" s="77"/>
    </row>
    <row r="35" spans="2:11" s="76" customFormat="1" ht="35" customHeight="1" x14ac:dyDescent="0.25">
      <c r="B35" s="182">
        <v>159</v>
      </c>
      <c r="C35" s="262" t="s">
        <v>102</v>
      </c>
      <c r="D35" s="87">
        <v>73266</v>
      </c>
      <c r="E35" s="87">
        <v>261</v>
      </c>
      <c r="F35" s="217">
        <f t="shared" si="0"/>
        <v>73527</v>
      </c>
      <c r="H35" s="77"/>
      <c r="I35" s="79"/>
      <c r="J35" s="79"/>
      <c r="K35" s="77"/>
    </row>
    <row r="36" spans="2:11" s="76" customFormat="1" ht="35" customHeight="1" x14ac:dyDescent="0.25">
      <c r="B36" s="182">
        <v>160</v>
      </c>
      <c r="C36" s="262" t="s">
        <v>51</v>
      </c>
      <c r="D36" s="87">
        <v>6125</v>
      </c>
      <c r="E36" s="87">
        <v>18</v>
      </c>
      <c r="F36" s="217">
        <f t="shared" si="0"/>
        <v>6143</v>
      </c>
      <c r="H36" s="77"/>
      <c r="I36" s="79"/>
      <c r="J36" s="79"/>
      <c r="K36" s="77"/>
    </row>
    <row r="37" spans="2:11" s="76" customFormat="1" ht="35" customHeight="1" x14ac:dyDescent="0.25">
      <c r="B37" s="182">
        <v>161</v>
      </c>
      <c r="C37" s="262" t="s">
        <v>28</v>
      </c>
      <c r="D37" s="87">
        <v>14152</v>
      </c>
      <c r="E37" s="87">
        <v>0</v>
      </c>
      <c r="F37" s="217">
        <f t="shared" si="0"/>
        <v>14152</v>
      </c>
      <c r="H37" s="77"/>
      <c r="I37" s="79"/>
      <c r="J37" s="79"/>
      <c r="K37" s="77"/>
    </row>
    <row r="38" spans="2:11" s="76" customFormat="1" ht="35" customHeight="1" x14ac:dyDescent="0.25">
      <c r="B38" s="182">
        <v>162</v>
      </c>
      <c r="C38" s="262" t="s">
        <v>132</v>
      </c>
      <c r="D38" s="87">
        <v>17314</v>
      </c>
      <c r="E38" s="87">
        <v>10</v>
      </c>
      <c r="F38" s="217">
        <f t="shared" si="0"/>
        <v>17324</v>
      </c>
      <c r="H38" s="77"/>
      <c r="I38" s="79"/>
      <c r="J38" s="79"/>
      <c r="K38" s="77"/>
    </row>
    <row r="39" spans="2:11" s="76" customFormat="1" ht="35" customHeight="1" x14ac:dyDescent="0.25">
      <c r="B39" s="182">
        <v>167</v>
      </c>
      <c r="C39" s="262" t="s">
        <v>142</v>
      </c>
      <c r="D39" s="87">
        <v>17272</v>
      </c>
      <c r="E39" s="87">
        <v>18</v>
      </c>
      <c r="F39" s="217">
        <f t="shared" si="0"/>
        <v>17290</v>
      </c>
      <c r="H39" s="77"/>
      <c r="I39" s="79"/>
      <c r="J39" s="79"/>
      <c r="K39" s="77"/>
    </row>
    <row r="40" spans="2:11" s="76" customFormat="1" ht="35" customHeight="1" x14ac:dyDescent="0.25">
      <c r="B40" s="182">
        <v>169</v>
      </c>
      <c r="C40" s="262" t="s">
        <v>174</v>
      </c>
      <c r="D40" s="87">
        <v>6492</v>
      </c>
      <c r="E40" s="87">
        <v>152</v>
      </c>
      <c r="F40" s="217">
        <f>SUM(D40:E40)</f>
        <v>6644</v>
      </c>
      <c r="H40" s="77"/>
      <c r="I40" s="79"/>
      <c r="J40" s="79"/>
      <c r="K40" s="77"/>
    </row>
    <row r="41" spans="2:11" s="76" customFormat="1" ht="35" customHeight="1" x14ac:dyDescent="0.25">
      <c r="B41" s="182">
        <v>177</v>
      </c>
      <c r="C41" s="262" t="s">
        <v>23</v>
      </c>
      <c r="D41" s="87">
        <v>4280</v>
      </c>
      <c r="E41" s="87">
        <v>47</v>
      </c>
      <c r="F41" s="217">
        <f t="shared" si="0"/>
        <v>4327</v>
      </c>
      <c r="H41" s="77"/>
      <c r="I41" s="79"/>
      <c r="J41" s="79"/>
      <c r="K41" s="77"/>
    </row>
    <row r="42" spans="2:11" s="76" customFormat="1" ht="35" customHeight="1" x14ac:dyDescent="0.25">
      <c r="B42" s="182">
        <v>178</v>
      </c>
      <c r="C42" s="262" t="s">
        <v>172</v>
      </c>
      <c r="D42" s="87">
        <v>11640</v>
      </c>
      <c r="E42" s="87">
        <v>9</v>
      </c>
      <c r="F42" s="217">
        <f t="shared" si="0"/>
        <v>11649</v>
      </c>
      <c r="H42" s="77"/>
      <c r="I42" s="79"/>
      <c r="J42" s="79"/>
      <c r="K42" s="77"/>
    </row>
    <row r="43" spans="2:11" s="76" customFormat="1" ht="35" customHeight="1" x14ac:dyDescent="0.25">
      <c r="B43" s="182">
        <v>183</v>
      </c>
      <c r="C43" s="262" t="s">
        <v>136</v>
      </c>
      <c r="D43" s="87">
        <v>10946</v>
      </c>
      <c r="E43" s="87">
        <v>14</v>
      </c>
      <c r="F43" s="217">
        <f t="shared" si="0"/>
        <v>10960</v>
      </c>
      <c r="H43" s="77"/>
      <c r="I43" s="79"/>
      <c r="J43" s="79"/>
      <c r="K43" s="77"/>
    </row>
    <row r="44" spans="2:11" s="76" customFormat="1" ht="35" customHeight="1" x14ac:dyDescent="0.25">
      <c r="B44" s="182">
        <v>184</v>
      </c>
      <c r="C44" s="262" t="s">
        <v>99</v>
      </c>
      <c r="D44" s="87">
        <v>41020</v>
      </c>
      <c r="E44" s="87">
        <v>75</v>
      </c>
      <c r="F44" s="217">
        <f>SUM(D44:E44)</f>
        <v>41095</v>
      </c>
      <c r="H44" s="77"/>
      <c r="I44" s="79"/>
      <c r="J44" s="79"/>
      <c r="K44" s="77"/>
    </row>
    <row r="45" spans="2:11" s="76" customFormat="1" ht="35" customHeight="1" x14ac:dyDescent="0.25">
      <c r="B45" s="182">
        <v>185</v>
      </c>
      <c r="C45" s="262" t="s">
        <v>180</v>
      </c>
      <c r="D45" s="87">
        <v>779</v>
      </c>
      <c r="E45" s="87">
        <v>3</v>
      </c>
      <c r="F45" s="217">
        <f t="shared" si="0"/>
        <v>782</v>
      </c>
      <c r="H45" s="77"/>
      <c r="I45" s="79"/>
      <c r="J45" s="79"/>
      <c r="K45" s="77"/>
    </row>
    <row r="46" spans="2:11" s="76" customFormat="1" ht="35" customHeight="1" x14ac:dyDescent="0.25">
      <c r="B46" s="182">
        <v>186</v>
      </c>
      <c r="C46" s="262" t="s">
        <v>173</v>
      </c>
      <c r="D46" s="87">
        <v>9051</v>
      </c>
      <c r="E46" s="87">
        <v>0</v>
      </c>
      <c r="F46" s="217">
        <f t="shared" si="0"/>
        <v>9051</v>
      </c>
      <c r="H46" s="77"/>
      <c r="I46" s="79"/>
      <c r="J46" s="79"/>
      <c r="K46" s="77"/>
    </row>
    <row r="47" spans="2:11" s="76" customFormat="1" ht="35" customHeight="1" x14ac:dyDescent="0.25">
      <c r="B47" s="182">
        <v>192</v>
      </c>
      <c r="C47" s="262" t="s">
        <v>34</v>
      </c>
      <c r="D47" s="87">
        <v>44285</v>
      </c>
      <c r="E47" s="87">
        <v>66</v>
      </c>
      <c r="F47" s="217">
        <f t="shared" si="0"/>
        <v>44351</v>
      </c>
      <c r="H47" s="77"/>
      <c r="I47" s="79"/>
      <c r="J47" s="79"/>
      <c r="K47" s="77"/>
    </row>
    <row r="48" spans="2:11" s="76" customFormat="1" ht="35" customHeight="1" x14ac:dyDescent="0.25">
      <c r="B48" s="182">
        <v>194</v>
      </c>
      <c r="C48" s="262" t="s">
        <v>175</v>
      </c>
      <c r="D48" s="87">
        <v>18645</v>
      </c>
      <c r="E48" s="87">
        <v>30</v>
      </c>
      <c r="F48" s="217">
        <f t="shared" si="0"/>
        <v>18675</v>
      </c>
      <c r="H48" s="77"/>
      <c r="I48" s="79"/>
      <c r="J48" s="79"/>
      <c r="K48" s="77"/>
    </row>
    <row r="49" spans="2:11" s="76" customFormat="1" ht="35" customHeight="1" x14ac:dyDescent="0.25">
      <c r="B49" s="182">
        <v>195</v>
      </c>
      <c r="C49" s="262" t="s">
        <v>35</v>
      </c>
      <c r="D49" s="87">
        <v>3512</v>
      </c>
      <c r="E49" s="87">
        <v>11</v>
      </c>
      <c r="F49" s="217">
        <f t="shared" si="0"/>
        <v>3523</v>
      </c>
      <c r="H49" s="77"/>
      <c r="I49" s="79"/>
      <c r="J49" s="79"/>
      <c r="K49" s="77"/>
    </row>
    <row r="50" spans="2:11" s="76" customFormat="1" ht="35" customHeight="1" x14ac:dyDescent="0.25">
      <c r="B50" s="182">
        <v>196</v>
      </c>
      <c r="C50" s="262" t="s">
        <v>176</v>
      </c>
      <c r="D50" s="87">
        <v>14841</v>
      </c>
      <c r="E50" s="87">
        <v>90</v>
      </c>
      <c r="F50" s="217">
        <f t="shared" si="0"/>
        <v>14931</v>
      </c>
      <c r="H50" s="77"/>
      <c r="I50" s="79"/>
      <c r="J50" s="79"/>
      <c r="K50" s="77"/>
    </row>
    <row r="51" spans="2:11" s="76" customFormat="1" ht="35" customHeight="1" x14ac:dyDescent="0.25">
      <c r="B51" s="182">
        <v>199</v>
      </c>
      <c r="C51" s="262" t="s">
        <v>106</v>
      </c>
      <c r="D51" s="87">
        <v>1465</v>
      </c>
      <c r="E51" s="87">
        <v>0</v>
      </c>
      <c r="F51" s="217">
        <f t="shared" si="0"/>
        <v>1465</v>
      </c>
      <c r="H51" s="77"/>
      <c r="I51" s="79"/>
      <c r="J51" s="79"/>
      <c r="K51" s="77"/>
    </row>
    <row r="52" spans="2:11" s="76" customFormat="1" ht="35" customHeight="1" x14ac:dyDescent="0.25">
      <c r="B52" s="182">
        <v>809</v>
      </c>
      <c r="C52" s="262" t="s">
        <v>119</v>
      </c>
      <c r="D52" s="87">
        <v>6399</v>
      </c>
      <c r="E52" s="87">
        <v>884</v>
      </c>
      <c r="F52" s="217">
        <f t="shared" si="0"/>
        <v>7283</v>
      </c>
      <c r="H52" s="77"/>
      <c r="I52" s="79"/>
      <c r="J52" s="79"/>
      <c r="K52" s="77"/>
    </row>
    <row r="53" spans="2:11" s="76" customFormat="1" ht="35" customHeight="1" x14ac:dyDescent="0.25">
      <c r="B53" s="182">
        <v>810</v>
      </c>
      <c r="C53" s="262" t="s">
        <v>211</v>
      </c>
      <c r="D53" s="87">
        <v>6305</v>
      </c>
      <c r="E53" s="87">
        <v>0</v>
      </c>
      <c r="F53" s="217">
        <f t="shared" si="0"/>
        <v>6305</v>
      </c>
      <c r="H53" s="77"/>
      <c r="I53" s="79"/>
      <c r="J53" s="79"/>
      <c r="K53" s="77"/>
    </row>
    <row r="54" spans="2:11" s="76" customFormat="1" ht="35" customHeight="1" x14ac:dyDescent="0.25">
      <c r="B54" s="182">
        <v>812</v>
      </c>
      <c r="C54" s="262" t="s">
        <v>177</v>
      </c>
      <c r="D54" s="87">
        <v>41970</v>
      </c>
      <c r="E54" s="87">
        <v>0</v>
      </c>
      <c r="F54" s="217">
        <f t="shared" si="0"/>
        <v>41970</v>
      </c>
      <c r="H54" s="77"/>
      <c r="I54" s="79"/>
      <c r="J54" s="79"/>
      <c r="K54" s="77"/>
    </row>
    <row r="55" spans="2:11" s="76" customFormat="1" ht="35" customHeight="1" x14ac:dyDescent="0.25">
      <c r="B55" s="182">
        <v>813</v>
      </c>
      <c r="C55" s="262" t="s">
        <v>178</v>
      </c>
      <c r="D55" s="87">
        <v>2743</v>
      </c>
      <c r="E55" s="87">
        <v>5</v>
      </c>
      <c r="F55" s="217">
        <f t="shared" si="0"/>
        <v>2748</v>
      </c>
      <c r="H55" s="77"/>
      <c r="I55" s="79"/>
      <c r="J55" s="79"/>
      <c r="K55" s="77"/>
    </row>
    <row r="56" spans="2:11" s="76" customFormat="1" ht="35" customHeight="1" x14ac:dyDescent="0.25">
      <c r="B56" s="182">
        <v>814</v>
      </c>
      <c r="C56" s="262" t="s">
        <v>184</v>
      </c>
      <c r="D56" s="87">
        <v>4015</v>
      </c>
      <c r="E56" s="87">
        <v>0</v>
      </c>
      <c r="F56" s="217">
        <f t="shared" si="0"/>
        <v>4015</v>
      </c>
      <c r="H56" s="77"/>
      <c r="I56" s="79"/>
      <c r="J56" s="79"/>
      <c r="K56" s="77"/>
    </row>
    <row r="57" spans="2:11" s="76" customFormat="1" ht="35" customHeight="1" x14ac:dyDescent="0.25">
      <c r="B57" s="182">
        <v>815</v>
      </c>
      <c r="C57" s="262" t="s">
        <v>145</v>
      </c>
      <c r="D57" s="87">
        <v>114467</v>
      </c>
      <c r="E57" s="87">
        <v>215</v>
      </c>
      <c r="F57" s="217">
        <f t="shared" si="0"/>
        <v>114682</v>
      </c>
      <c r="H57" s="77"/>
      <c r="I57" s="79"/>
      <c r="J57" s="79"/>
      <c r="K57" s="77"/>
    </row>
    <row r="58" spans="2:11" s="76" customFormat="1" ht="35" customHeight="1" x14ac:dyDescent="0.25">
      <c r="B58" s="182">
        <v>816</v>
      </c>
      <c r="C58" s="262" t="s">
        <v>146</v>
      </c>
      <c r="D58" s="87">
        <v>41061</v>
      </c>
      <c r="E58" s="87">
        <v>80</v>
      </c>
      <c r="F58" s="217">
        <f>SUM(D58:E58)</f>
        <v>41141</v>
      </c>
      <c r="H58" s="77"/>
      <c r="I58" s="79"/>
      <c r="J58" s="79"/>
      <c r="K58" s="77"/>
    </row>
    <row r="59" spans="2:11" s="76" customFormat="1" ht="35" customHeight="1" x14ac:dyDescent="0.25">
      <c r="B59" s="183">
        <v>190</v>
      </c>
      <c r="C59" s="263" t="s">
        <v>20</v>
      </c>
      <c r="D59" s="117">
        <v>506501</v>
      </c>
      <c r="E59" s="117">
        <v>0</v>
      </c>
      <c r="F59" s="222">
        <f>SUM(D59:E59)</f>
        <v>506501</v>
      </c>
      <c r="H59" s="77"/>
      <c r="I59" s="79"/>
      <c r="J59" s="79"/>
      <c r="K59" s="77"/>
    </row>
    <row r="60" spans="2:11" ht="35" customHeight="1" thickBot="1" x14ac:dyDescent="0.8">
      <c r="B60" s="265"/>
      <c r="C60" s="267" t="s">
        <v>149</v>
      </c>
      <c r="D60" s="264">
        <f>SUM(D6:D59)</f>
        <v>4066648</v>
      </c>
      <c r="E60" s="264">
        <f>SUM(E6:E59)</f>
        <v>8352</v>
      </c>
      <c r="F60" s="266">
        <f>SUM(F6:F59)</f>
        <v>4075000</v>
      </c>
      <c r="H60" s="80"/>
      <c r="I60" s="81"/>
      <c r="J60" s="81"/>
      <c r="K60" s="80"/>
    </row>
    <row r="61" spans="2:11" x14ac:dyDescent="0.75">
      <c r="D61" s="83"/>
      <c r="F61" s="84"/>
      <c r="H61" s="80"/>
      <c r="I61" s="81"/>
      <c r="J61" s="81"/>
    </row>
    <row r="62" spans="2:11" x14ac:dyDescent="0.75">
      <c r="D62" s="85"/>
      <c r="E62" s="85"/>
      <c r="F62" s="85"/>
      <c r="G62" s="85"/>
      <c r="H62" s="80"/>
      <c r="I62" s="81"/>
      <c r="J62" s="81"/>
    </row>
    <row r="63" spans="2:11" x14ac:dyDescent="0.75">
      <c r="D63" s="85"/>
      <c r="E63" s="85"/>
      <c r="F63" s="85"/>
      <c r="G63" s="85"/>
      <c r="H63" s="80"/>
      <c r="I63" s="81"/>
      <c r="J63" s="81"/>
    </row>
    <row r="64" spans="2:11" x14ac:dyDescent="0.75">
      <c r="D64" s="85"/>
      <c r="E64" s="85"/>
      <c r="F64" s="85"/>
      <c r="G64" s="85"/>
      <c r="I64" s="81"/>
      <c r="J64" s="81"/>
    </row>
    <row r="65" spans="4:10" x14ac:dyDescent="0.75">
      <c r="D65" s="85"/>
      <c r="E65" s="85"/>
      <c r="F65" s="85"/>
      <c r="G65" s="85"/>
      <c r="I65" s="81"/>
      <c r="J65" s="81"/>
    </row>
    <row r="66" spans="4:10" x14ac:dyDescent="0.75">
      <c r="D66" s="85"/>
      <c r="E66" s="85"/>
      <c r="F66" s="85"/>
      <c r="G66" s="85"/>
      <c r="I66" s="81"/>
      <c r="J66" s="81"/>
    </row>
    <row r="67" spans="4:10" x14ac:dyDescent="0.75">
      <c r="D67" s="85"/>
      <c r="E67" s="85"/>
      <c r="F67" s="85"/>
      <c r="G67" s="85"/>
      <c r="I67" s="81"/>
      <c r="J67" s="81"/>
    </row>
    <row r="68" spans="4:10" x14ac:dyDescent="0.75">
      <c r="D68" s="85"/>
      <c r="E68" s="85"/>
      <c r="F68" s="85"/>
      <c r="G68" s="85"/>
      <c r="I68" s="81"/>
      <c r="J68" s="81"/>
    </row>
    <row r="69" spans="4:10" x14ac:dyDescent="0.75">
      <c r="D69" s="85"/>
      <c r="E69" s="85"/>
      <c r="F69" s="85"/>
      <c r="I69" s="81"/>
      <c r="J69" s="81"/>
    </row>
    <row r="70" spans="4:10" x14ac:dyDescent="0.75">
      <c r="I70" s="81"/>
      <c r="J70" s="81"/>
    </row>
    <row r="71" spans="4:10" x14ac:dyDescent="0.75">
      <c r="I71" s="81"/>
      <c r="J71" s="81"/>
    </row>
    <row r="72" spans="4:10" x14ac:dyDescent="0.75">
      <c r="I72" s="81"/>
      <c r="J72" s="81"/>
    </row>
    <row r="73" spans="4:10" x14ac:dyDescent="0.75">
      <c r="I73" s="81"/>
      <c r="J73" s="81"/>
    </row>
    <row r="74" spans="4:10" x14ac:dyDescent="0.75">
      <c r="I74" s="81"/>
      <c r="J74" s="81"/>
    </row>
    <row r="75" spans="4:10" x14ac:dyDescent="0.75">
      <c r="I75" s="81"/>
      <c r="J75" s="81"/>
    </row>
    <row r="76" spans="4:10" x14ac:dyDescent="0.75">
      <c r="I76" s="81"/>
      <c r="J76" s="81"/>
    </row>
    <row r="77" spans="4:10" x14ac:dyDescent="0.75">
      <c r="I77" s="81"/>
      <c r="J77" s="81"/>
    </row>
    <row r="78" spans="4:10" x14ac:dyDescent="0.75">
      <c r="I78" s="81"/>
      <c r="J78" s="81"/>
    </row>
    <row r="79" spans="4:10" x14ac:dyDescent="0.75">
      <c r="I79" s="81"/>
      <c r="J79" s="81"/>
    </row>
    <row r="80" spans="4:10" x14ac:dyDescent="0.75">
      <c r="I80" s="81"/>
      <c r="J80" s="81"/>
    </row>
    <row r="81" spans="9:10" x14ac:dyDescent="0.75">
      <c r="I81" s="81"/>
      <c r="J81" s="81"/>
    </row>
    <row r="82" spans="9:10" x14ac:dyDescent="0.75">
      <c r="I82" s="81"/>
      <c r="J82" s="81"/>
    </row>
    <row r="83" spans="9:10" x14ac:dyDescent="0.75">
      <c r="I83" s="81"/>
      <c r="J83" s="81"/>
    </row>
    <row r="84" spans="9:10" x14ac:dyDescent="0.75">
      <c r="I84" s="81"/>
      <c r="J84" s="81"/>
    </row>
    <row r="85" spans="9:10" x14ac:dyDescent="0.75">
      <c r="I85" s="81"/>
      <c r="J85" s="81"/>
    </row>
    <row r="86" spans="9:10" x14ac:dyDescent="0.75">
      <c r="I86" s="81"/>
      <c r="J86" s="81"/>
    </row>
    <row r="87" spans="9:10" x14ac:dyDescent="0.75">
      <c r="I87" s="81"/>
      <c r="J87" s="81"/>
    </row>
    <row r="88" spans="9:10" x14ac:dyDescent="0.75">
      <c r="I88" s="81"/>
      <c r="J88" s="81"/>
    </row>
    <row r="90" spans="9:10" x14ac:dyDescent="0.75">
      <c r="I90" s="81"/>
      <c r="J90" s="81"/>
    </row>
  </sheetData>
  <mergeCells count="8">
    <mergeCell ref="H4:I4"/>
    <mergeCell ref="B2:D2"/>
    <mergeCell ref="E2:F2"/>
    <mergeCell ref="B1:F1"/>
    <mergeCell ref="F4:F5"/>
    <mergeCell ref="B4:B5"/>
    <mergeCell ref="C4:C5"/>
    <mergeCell ref="D4:E4"/>
  </mergeCells>
  <hyperlinks>
    <hyperlink ref="H4:I4" location="'البيانات '!A1" display="العودة إلى صفحة البيانات" xr:uid="{8A434AB6-806B-4088-99BC-7854E2FB929B}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M158"/>
  <sheetViews>
    <sheetView showGridLines="0" rightToLeft="1" zoomScale="90" zoomScaleNormal="90" zoomScaleSheetLayoutView="100" workbookViewId="0">
      <selection activeCell="I4" sqref="I4:J4"/>
    </sheetView>
  </sheetViews>
  <sheetFormatPr defaultColWidth="9.08984375" defaultRowHeight="20.5" x14ac:dyDescent="0.8"/>
  <cols>
    <col min="1" max="1" width="9.08984375" style="90"/>
    <col min="2" max="2" width="14.6328125" style="90" customWidth="1"/>
    <col min="3" max="3" width="3.6328125" style="90" customWidth="1"/>
    <col min="4" max="4" width="44.6328125" style="90" customWidth="1"/>
    <col min="5" max="5" width="16.6328125" style="90" customWidth="1"/>
    <col min="6" max="6" width="17.7265625" style="90" customWidth="1"/>
    <col min="7" max="7" width="19.08984375" style="90" customWidth="1"/>
    <col min="8" max="8" width="12.08984375" style="91" customWidth="1"/>
    <col min="9" max="9" width="10.36328125" style="91" customWidth="1"/>
    <col min="10" max="10" width="14.54296875" style="90" customWidth="1"/>
    <col min="11" max="11" width="15.1796875" style="90" bestFit="1" customWidth="1"/>
    <col min="12" max="12" width="14.36328125" style="90" customWidth="1"/>
    <col min="13" max="16384" width="9.08984375" style="90"/>
  </cols>
  <sheetData>
    <row r="1" spans="2:11" s="88" customFormat="1" ht="24" customHeight="1" x14ac:dyDescent="0.25">
      <c r="B1" s="127" t="s">
        <v>24</v>
      </c>
      <c r="C1" s="126"/>
      <c r="D1" s="126"/>
      <c r="E1" s="126"/>
      <c r="F1" s="126"/>
      <c r="G1" s="126"/>
      <c r="H1" s="89"/>
      <c r="I1" s="89"/>
    </row>
    <row r="2" spans="2:11" s="88" customFormat="1" ht="54.5" customHeight="1" x14ac:dyDescent="0.25">
      <c r="B2" s="363" t="s">
        <v>346</v>
      </c>
      <c r="C2" s="363"/>
      <c r="D2" s="363"/>
      <c r="E2" s="363"/>
      <c r="F2" s="363"/>
      <c r="G2" s="363"/>
      <c r="H2" s="89"/>
      <c r="I2" s="89"/>
    </row>
    <row r="3" spans="2:11" ht="25.5" customHeight="1" thickBot="1" x14ac:dyDescent="0.85">
      <c r="B3" s="98"/>
      <c r="C3" s="98"/>
      <c r="D3" s="98"/>
      <c r="E3" s="98"/>
      <c r="F3" s="98"/>
      <c r="G3" s="128" t="s">
        <v>89</v>
      </c>
    </row>
    <row r="4" spans="2:11" s="100" customFormat="1" ht="35" customHeight="1" x14ac:dyDescent="0.25">
      <c r="B4" s="359" t="s">
        <v>326</v>
      </c>
      <c r="C4" s="361" t="s">
        <v>1</v>
      </c>
      <c r="D4" s="361"/>
      <c r="E4" s="361" t="s">
        <v>22</v>
      </c>
      <c r="F4" s="361"/>
      <c r="G4" s="357" t="s">
        <v>340</v>
      </c>
      <c r="H4" s="101"/>
      <c r="I4" s="327" t="s">
        <v>325</v>
      </c>
      <c r="J4" s="327"/>
    </row>
    <row r="5" spans="2:11" s="100" customFormat="1" ht="35" customHeight="1" x14ac:dyDescent="0.25">
      <c r="B5" s="360"/>
      <c r="C5" s="362"/>
      <c r="D5" s="362"/>
      <c r="E5" s="186" t="s">
        <v>92</v>
      </c>
      <c r="F5" s="186" t="s">
        <v>93</v>
      </c>
      <c r="G5" s="358"/>
      <c r="H5" s="101"/>
    </row>
    <row r="6" spans="2:11" s="100" customFormat="1" ht="35" customHeight="1" x14ac:dyDescent="0.8">
      <c r="B6" s="34"/>
      <c r="C6" s="111" t="s">
        <v>2</v>
      </c>
      <c r="D6" s="223" t="s">
        <v>90</v>
      </c>
      <c r="E6" s="111"/>
      <c r="F6" s="111"/>
      <c r="G6" s="112"/>
      <c r="H6" s="101"/>
      <c r="I6" s="101"/>
    </row>
    <row r="7" spans="2:11" s="100" customFormat="1" ht="35" customHeight="1" x14ac:dyDescent="0.25">
      <c r="B7" s="124">
        <v>10100</v>
      </c>
      <c r="C7" s="103"/>
      <c r="D7" s="103" t="s">
        <v>154</v>
      </c>
      <c r="E7" s="87">
        <v>87125</v>
      </c>
      <c r="F7" s="87">
        <v>277</v>
      </c>
      <c r="G7" s="217">
        <f>E7+F7</f>
        <v>87402</v>
      </c>
      <c r="H7" s="104"/>
      <c r="I7" s="104"/>
      <c r="J7" s="104"/>
    </row>
    <row r="8" spans="2:11" s="100" customFormat="1" ht="35" customHeight="1" x14ac:dyDescent="0.25">
      <c r="B8" s="124">
        <v>16600</v>
      </c>
      <c r="C8" s="103"/>
      <c r="D8" s="103" t="s">
        <v>155</v>
      </c>
      <c r="E8" s="87">
        <v>232151</v>
      </c>
      <c r="F8" s="87">
        <v>806</v>
      </c>
      <c r="G8" s="217">
        <f t="shared" ref="G8:G20" si="0">E8+F8</f>
        <v>232957</v>
      </c>
      <c r="H8" s="104"/>
      <c r="I8" s="104"/>
    </row>
    <row r="9" spans="2:11" s="100" customFormat="1" ht="35" customHeight="1" x14ac:dyDescent="0.25">
      <c r="B9" s="124">
        <v>10200</v>
      </c>
      <c r="C9" s="103"/>
      <c r="D9" s="103" t="s">
        <v>156</v>
      </c>
      <c r="E9" s="87">
        <v>3002</v>
      </c>
      <c r="F9" s="87">
        <v>6</v>
      </c>
      <c r="G9" s="217">
        <f t="shared" si="0"/>
        <v>3008</v>
      </c>
      <c r="H9" s="104"/>
      <c r="I9" s="104"/>
    </row>
    <row r="10" spans="2:11" s="100" customFormat="1" ht="35" customHeight="1" x14ac:dyDescent="0.25">
      <c r="B10" s="124">
        <v>15300</v>
      </c>
      <c r="C10" s="103"/>
      <c r="D10" s="103" t="s">
        <v>30</v>
      </c>
      <c r="E10" s="87">
        <v>1400</v>
      </c>
      <c r="F10" s="87">
        <v>0</v>
      </c>
      <c r="G10" s="217">
        <f t="shared" si="0"/>
        <v>1400</v>
      </c>
      <c r="H10" s="104"/>
      <c r="I10" s="104"/>
    </row>
    <row r="11" spans="2:11" s="100" customFormat="1" ht="35" customHeight="1" x14ac:dyDescent="0.25">
      <c r="B11" s="124">
        <v>10500</v>
      </c>
      <c r="C11" s="103"/>
      <c r="D11" s="103" t="s">
        <v>158</v>
      </c>
      <c r="E11" s="87">
        <v>14318</v>
      </c>
      <c r="F11" s="87">
        <v>36</v>
      </c>
      <c r="G11" s="217">
        <f t="shared" si="0"/>
        <v>14354</v>
      </c>
      <c r="H11" s="104"/>
      <c r="I11" s="104"/>
    </row>
    <row r="12" spans="2:11" s="100" customFormat="1" ht="35" customHeight="1" x14ac:dyDescent="0.25">
      <c r="B12" s="124">
        <v>10600</v>
      </c>
      <c r="C12" s="103"/>
      <c r="D12" s="103" t="s">
        <v>159</v>
      </c>
      <c r="E12" s="87">
        <v>57805</v>
      </c>
      <c r="F12" s="87">
        <v>259</v>
      </c>
      <c r="G12" s="217">
        <f t="shared" si="0"/>
        <v>58064</v>
      </c>
      <c r="H12" s="104"/>
      <c r="I12" s="104"/>
      <c r="K12" s="105"/>
    </row>
    <row r="13" spans="2:11" s="100" customFormat="1" ht="35" customHeight="1" x14ac:dyDescent="0.25">
      <c r="B13" s="124">
        <v>12200</v>
      </c>
      <c r="C13" s="103"/>
      <c r="D13" s="103" t="s">
        <v>166</v>
      </c>
      <c r="E13" s="87">
        <v>389</v>
      </c>
      <c r="F13" s="87">
        <v>0</v>
      </c>
      <c r="G13" s="217">
        <f t="shared" si="0"/>
        <v>389</v>
      </c>
      <c r="H13" s="104"/>
      <c r="I13" s="104"/>
    </row>
    <row r="14" spans="2:11" s="100" customFormat="1" ht="35" customHeight="1" x14ac:dyDescent="0.25">
      <c r="B14" s="124">
        <v>12700</v>
      </c>
      <c r="C14" s="103"/>
      <c r="D14" s="103" t="s">
        <v>143</v>
      </c>
      <c r="E14" s="87">
        <v>2149</v>
      </c>
      <c r="F14" s="87">
        <v>10</v>
      </c>
      <c r="G14" s="217">
        <f t="shared" si="0"/>
        <v>2159</v>
      </c>
      <c r="H14" s="104"/>
      <c r="I14" s="104"/>
    </row>
    <row r="15" spans="2:11" s="100" customFormat="1" ht="35" customHeight="1" x14ac:dyDescent="0.25">
      <c r="B15" s="124">
        <v>13000</v>
      </c>
      <c r="C15" s="103"/>
      <c r="D15" s="103" t="s">
        <v>167</v>
      </c>
      <c r="E15" s="87">
        <v>6258</v>
      </c>
      <c r="F15" s="87">
        <v>4</v>
      </c>
      <c r="G15" s="217">
        <f t="shared" si="0"/>
        <v>6262</v>
      </c>
      <c r="H15" s="104"/>
      <c r="I15" s="104"/>
    </row>
    <row r="16" spans="2:11" s="100" customFormat="1" ht="35" customHeight="1" x14ac:dyDescent="0.25">
      <c r="B16" s="124">
        <v>14000</v>
      </c>
      <c r="C16" s="103"/>
      <c r="D16" s="103" t="s">
        <v>32</v>
      </c>
      <c r="E16" s="87">
        <v>15972</v>
      </c>
      <c r="F16" s="87">
        <v>189</v>
      </c>
      <c r="G16" s="217">
        <f t="shared" si="0"/>
        <v>16161</v>
      </c>
      <c r="H16" s="104"/>
      <c r="I16" s="104"/>
    </row>
    <row r="17" spans="2:9" s="100" customFormat="1" ht="35" customHeight="1" x14ac:dyDescent="0.25">
      <c r="B17" s="124">
        <v>16000</v>
      </c>
      <c r="C17" s="103"/>
      <c r="D17" s="103" t="s">
        <v>51</v>
      </c>
      <c r="E17" s="87">
        <v>6125</v>
      </c>
      <c r="F17" s="87">
        <v>18</v>
      </c>
      <c r="G17" s="217">
        <f t="shared" si="0"/>
        <v>6143</v>
      </c>
      <c r="H17" s="104"/>
      <c r="I17" s="104"/>
    </row>
    <row r="18" spans="2:9" s="100" customFormat="1" ht="35" customHeight="1" x14ac:dyDescent="0.25">
      <c r="B18" s="124">
        <v>16100</v>
      </c>
      <c r="C18" s="103"/>
      <c r="D18" s="103" t="s">
        <v>28</v>
      </c>
      <c r="E18" s="87">
        <v>14152</v>
      </c>
      <c r="F18" s="87">
        <v>0</v>
      </c>
      <c r="G18" s="217">
        <f t="shared" si="0"/>
        <v>14152</v>
      </c>
      <c r="H18" s="105"/>
      <c r="I18" s="104"/>
    </row>
    <row r="19" spans="2:9" s="100" customFormat="1" ht="35" customHeight="1" x14ac:dyDescent="0.25">
      <c r="B19" s="124">
        <v>17700</v>
      </c>
      <c r="C19" s="103"/>
      <c r="D19" s="103" t="s">
        <v>23</v>
      </c>
      <c r="E19" s="87">
        <v>4280</v>
      </c>
      <c r="F19" s="87">
        <v>47</v>
      </c>
      <c r="G19" s="217">
        <f t="shared" si="0"/>
        <v>4327</v>
      </c>
      <c r="H19" s="104"/>
      <c r="I19" s="104"/>
    </row>
    <row r="20" spans="2:9" s="100" customFormat="1" ht="35" customHeight="1" x14ac:dyDescent="0.25">
      <c r="B20" s="124">
        <v>18300</v>
      </c>
      <c r="C20" s="103"/>
      <c r="D20" s="103" t="s">
        <v>136</v>
      </c>
      <c r="E20" s="87">
        <v>10946</v>
      </c>
      <c r="F20" s="87">
        <v>14</v>
      </c>
      <c r="G20" s="217">
        <f t="shared" si="0"/>
        <v>10960</v>
      </c>
      <c r="H20" s="104"/>
      <c r="I20" s="104"/>
    </row>
    <row r="21" spans="2:9" s="100" customFormat="1" ht="35" customHeight="1" x14ac:dyDescent="0.25">
      <c r="B21" s="124">
        <v>80900</v>
      </c>
      <c r="C21" s="103"/>
      <c r="D21" s="103" t="s">
        <v>119</v>
      </c>
      <c r="E21" s="87">
        <v>6399</v>
      </c>
      <c r="F21" s="87">
        <v>884</v>
      </c>
      <c r="G21" s="217">
        <f>E21+F21</f>
        <v>7283</v>
      </c>
      <c r="H21" s="104"/>
      <c r="I21" s="104"/>
    </row>
    <row r="22" spans="2:9" s="100" customFormat="1" ht="35" customHeight="1" x14ac:dyDescent="0.8">
      <c r="B22" s="113"/>
      <c r="C22" s="114"/>
      <c r="D22" s="114" t="s">
        <v>3</v>
      </c>
      <c r="E22" s="55">
        <f>SUM(E7:E21)</f>
        <v>462471</v>
      </c>
      <c r="F22" s="55">
        <f t="shared" ref="F22" si="1">SUM(F7:F21)</f>
        <v>2550</v>
      </c>
      <c r="G22" s="224">
        <f>SUM(G7:G21)</f>
        <v>465021</v>
      </c>
      <c r="H22" s="104"/>
      <c r="I22" s="104"/>
    </row>
    <row r="23" spans="2:9" s="100" customFormat="1" ht="35" customHeight="1" x14ac:dyDescent="0.8">
      <c r="B23" s="115"/>
      <c r="C23" s="116" t="s">
        <v>55</v>
      </c>
      <c r="D23" s="116" t="s">
        <v>269</v>
      </c>
      <c r="E23" s="185"/>
      <c r="F23" s="185"/>
      <c r="G23" s="225"/>
      <c r="H23" s="104"/>
      <c r="I23" s="104"/>
    </row>
    <row r="24" spans="2:9" s="100" customFormat="1" ht="35" customHeight="1" x14ac:dyDescent="0.25">
      <c r="B24" s="124">
        <v>10700</v>
      </c>
      <c r="C24" s="103"/>
      <c r="D24" s="103" t="s">
        <v>25</v>
      </c>
      <c r="E24" s="87">
        <v>29993</v>
      </c>
      <c r="F24" s="87">
        <v>44</v>
      </c>
      <c r="G24" s="217">
        <f t="shared" ref="G24:G29" si="2">E24+F24</f>
        <v>30037</v>
      </c>
      <c r="H24" s="104"/>
      <c r="I24" s="104"/>
    </row>
    <row r="25" spans="2:9" s="100" customFormat="1" ht="35" customHeight="1" x14ac:dyDescent="0.25">
      <c r="B25" s="124">
        <v>11200</v>
      </c>
      <c r="C25" s="103"/>
      <c r="D25" s="103" t="s">
        <v>162</v>
      </c>
      <c r="E25" s="87">
        <v>6822</v>
      </c>
      <c r="F25" s="87">
        <v>121</v>
      </c>
      <c r="G25" s="217">
        <f t="shared" si="2"/>
        <v>6943</v>
      </c>
      <c r="H25" s="104"/>
      <c r="I25" s="104"/>
    </row>
    <row r="26" spans="2:9" s="100" customFormat="1" ht="35" customHeight="1" x14ac:dyDescent="0.25">
      <c r="B26" s="124">
        <v>12400</v>
      </c>
      <c r="C26" s="103"/>
      <c r="D26" s="103" t="s">
        <v>188</v>
      </c>
      <c r="E26" s="87">
        <v>3602</v>
      </c>
      <c r="F26" s="87">
        <v>25</v>
      </c>
      <c r="G26" s="217">
        <f t="shared" si="2"/>
        <v>3627</v>
      </c>
      <c r="H26" s="104"/>
      <c r="I26" s="104"/>
    </row>
    <row r="27" spans="2:9" s="100" customFormat="1" ht="35" customHeight="1" x14ac:dyDescent="0.25">
      <c r="B27" s="124">
        <v>16200</v>
      </c>
      <c r="C27" s="103"/>
      <c r="D27" s="103" t="s">
        <v>132</v>
      </c>
      <c r="E27" s="87">
        <v>17314</v>
      </c>
      <c r="F27" s="87">
        <v>10</v>
      </c>
      <c r="G27" s="217">
        <f t="shared" si="2"/>
        <v>17324</v>
      </c>
      <c r="H27" s="105"/>
      <c r="I27" s="104"/>
    </row>
    <row r="28" spans="2:9" s="100" customFormat="1" ht="35" customHeight="1" x14ac:dyDescent="0.25">
      <c r="B28" s="124">
        <v>19200</v>
      </c>
      <c r="C28" s="103"/>
      <c r="D28" s="103" t="s">
        <v>34</v>
      </c>
      <c r="E28" s="87">
        <v>44285</v>
      </c>
      <c r="F28" s="87">
        <v>66</v>
      </c>
      <c r="G28" s="217">
        <f t="shared" si="2"/>
        <v>44351</v>
      </c>
      <c r="H28" s="104"/>
      <c r="I28" s="104"/>
    </row>
    <row r="29" spans="2:9" s="100" customFormat="1" ht="35" customHeight="1" x14ac:dyDescent="0.25">
      <c r="B29" s="124">
        <v>19500</v>
      </c>
      <c r="C29" s="103"/>
      <c r="D29" s="103" t="s">
        <v>35</v>
      </c>
      <c r="E29" s="87">
        <v>3512</v>
      </c>
      <c r="F29" s="87">
        <v>11</v>
      </c>
      <c r="G29" s="217">
        <f t="shared" si="2"/>
        <v>3523</v>
      </c>
      <c r="H29" s="104"/>
      <c r="I29" s="104"/>
    </row>
    <row r="30" spans="2:9" s="100" customFormat="1" ht="35" customHeight="1" x14ac:dyDescent="0.8">
      <c r="B30" s="113"/>
      <c r="C30" s="114"/>
      <c r="D30" s="114" t="s">
        <v>185</v>
      </c>
      <c r="E30" s="55">
        <f>SUM(E24:E29)</f>
        <v>105528</v>
      </c>
      <c r="F30" s="55">
        <f>SUM(F24:F29)</f>
        <v>277</v>
      </c>
      <c r="G30" s="224">
        <f>SUM(G24:G29)</f>
        <v>105805</v>
      </c>
      <c r="H30" s="104"/>
      <c r="I30" s="104"/>
    </row>
    <row r="31" spans="2:9" s="100" customFormat="1" ht="35" customHeight="1" x14ac:dyDescent="0.8">
      <c r="B31" s="115"/>
      <c r="C31" s="116" t="s">
        <v>4</v>
      </c>
      <c r="D31" s="116" t="s">
        <v>270</v>
      </c>
      <c r="E31" s="185"/>
      <c r="F31" s="185"/>
      <c r="G31" s="225"/>
      <c r="H31" s="104"/>
      <c r="I31" s="104"/>
    </row>
    <row r="32" spans="2:9" s="100" customFormat="1" ht="35" customHeight="1" x14ac:dyDescent="0.25">
      <c r="B32" s="124">
        <v>10600</v>
      </c>
      <c r="C32" s="106"/>
      <c r="D32" s="107" t="s">
        <v>97</v>
      </c>
      <c r="E32" s="87">
        <v>117</v>
      </c>
      <c r="F32" s="87">
        <v>2</v>
      </c>
      <c r="G32" s="217">
        <f>E32+F32</f>
        <v>119</v>
      </c>
      <c r="H32" s="104"/>
      <c r="I32" s="104"/>
    </row>
    <row r="33" spans="2:13" s="100" customFormat="1" ht="35" customHeight="1" x14ac:dyDescent="0.25">
      <c r="B33" s="124">
        <v>11300</v>
      </c>
      <c r="C33" s="103"/>
      <c r="D33" s="99" t="s">
        <v>98</v>
      </c>
      <c r="E33" s="87">
        <v>14053</v>
      </c>
      <c r="F33" s="87">
        <v>39</v>
      </c>
      <c r="G33" s="217">
        <f t="shared" ref="G33:G41" si="3">E33+F33</f>
        <v>14092</v>
      </c>
      <c r="H33" s="104"/>
      <c r="I33" s="104"/>
    </row>
    <row r="34" spans="2:13" s="100" customFormat="1" ht="35" customHeight="1" x14ac:dyDescent="0.25">
      <c r="B34" s="124">
        <v>11400</v>
      </c>
      <c r="C34" s="106"/>
      <c r="D34" s="107" t="s">
        <v>6</v>
      </c>
      <c r="E34" s="87">
        <v>998718</v>
      </c>
      <c r="F34" s="87">
        <v>1730</v>
      </c>
      <c r="G34" s="217">
        <f t="shared" si="3"/>
        <v>1000448</v>
      </c>
      <c r="H34" s="104"/>
      <c r="I34" s="104"/>
    </row>
    <row r="35" spans="2:13" s="100" customFormat="1" ht="35" customHeight="1" x14ac:dyDescent="0.25">
      <c r="B35" s="124">
        <v>13700</v>
      </c>
      <c r="C35" s="103"/>
      <c r="D35" s="99" t="s">
        <v>114</v>
      </c>
      <c r="E35" s="87">
        <v>186116</v>
      </c>
      <c r="F35" s="87">
        <v>1124</v>
      </c>
      <c r="G35" s="217">
        <f t="shared" si="3"/>
        <v>187240</v>
      </c>
      <c r="H35" s="104"/>
      <c r="I35" s="104"/>
    </row>
    <row r="36" spans="2:13" s="100" customFormat="1" ht="35" customHeight="1" x14ac:dyDescent="0.25">
      <c r="B36" s="124">
        <v>15200</v>
      </c>
      <c r="C36" s="103"/>
      <c r="D36" s="99" t="s">
        <v>50</v>
      </c>
      <c r="E36" s="87">
        <v>794</v>
      </c>
      <c r="F36" s="87">
        <v>0</v>
      </c>
      <c r="G36" s="217">
        <f t="shared" si="3"/>
        <v>794</v>
      </c>
      <c r="H36" s="104"/>
      <c r="I36" s="104"/>
    </row>
    <row r="37" spans="2:13" s="100" customFormat="1" ht="35" customHeight="1" x14ac:dyDescent="0.25">
      <c r="B37" s="124">
        <v>15500</v>
      </c>
      <c r="C37" s="103"/>
      <c r="D37" s="99" t="s">
        <v>169</v>
      </c>
      <c r="E37" s="87">
        <v>41803</v>
      </c>
      <c r="F37" s="87">
        <v>80</v>
      </c>
      <c r="G37" s="217">
        <f t="shared" si="3"/>
        <v>41883</v>
      </c>
      <c r="H37" s="104"/>
      <c r="I37" s="104"/>
    </row>
    <row r="38" spans="2:13" s="100" customFormat="1" ht="35" customHeight="1" x14ac:dyDescent="0.25">
      <c r="B38" s="124">
        <v>15900</v>
      </c>
      <c r="C38" s="103"/>
      <c r="D38" s="99" t="s">
        <v>186</v>
      </c>
      <c r="E38" s="87">
        <v>3627</v>
      </c>
      <c r="F38" s="87">
        <v>13</v>
      </c>
      <c r="G38" s="217">
        <f t="shared" si="3"/>
        <v>3640</v>
      </c>
      <c r="H38" s="104"/>
      <c r="I38" s="104"/>
    </row>
    <row r="39" spans="2:13" s="100" customFormat="1" ht="35" customHeight="1" x14ac:dyDescent="0.25">
      <c r="B39" s="124">
        <v>16900</v>
      </c>
      <c r="C39" s="103"/>
      <c r="D39" s="99" t="s">
        <v>174</v>
      </c>
      <c r="E39" s="87">
        <v>6492</v>
      </c>
      <c r="F39" s="87">
        <v>152</v>
      </c>
      <c r="G39" s="217">
        <f>E39+F39</f>
        <v>6644</v>
      </c>
      <c r="H39" s="104"/>
      <c r="I39" s="104"/>
      <c r="K39" s="104"/>
      <c r="L39" s="104"/>
    </row>
    <row r="40" spans="2:13" s="100" customFormat="1" ht="35" customHeight="1" x14ac:dyDescent="0.25">
      <c r="B40" s="124">
        <v>18500</v>
      </c>
      <c r="C40" s="103"/>
      <c r="D40" s="99" t="s">
        <v>180</v>
      </c>
      <c r="E40" s="87">
        <v>779</v>
      </c>
      <c r="F40" s="87">
        <v>3</v>
      </c>
      <c r="G40" s="217">
        <f t="shared" si="3"/>
        <v>782</v>
      </c>
      <c r="H40" s="104"/>
      <c r="I40" s="104"/>
      <c r="K40" s="101"/>
      <c r="L40" s="101"/>
    </row>
    <row r="41" spans="2:13" s="100" customFormat="1" ht="35" customHeight="1" x14ac:dyDescent="0.25">
      <c r="B41" s="124">
        <v>81500</v>
      </c>
      <c r="C41" s="103"/>
      <c r="D41" s="99" t="s">
        <v>145</v>
      </c>
      <c r="E41" s="87">
        <v>114467</v>
      </c>
      <c r="F41" s="87">
        <v>215</v>
      </c>
      <c r="G41" s="217">
        <f t="shared" si="3"/>
        <v>114682</v>
      </c>
      <c r="H41" s="104"/>
      <c r="I41" s="104"/>
      <c r="J41" s="108"/>
      <c r="K41" s="109"/>
      <c r="L41" s="109"/>
      <c r="M41" s="110"/>
    </row>
    <row r="42" spans="2:13" s="100" customFormat="1" ht="35" customHeight="1" x14ac:dyDescent="0.8">
      <c r="B42" s="113"/>
      <c r="C42" s="114"/>
      <c r="D42" s="114" t="s">
        <v>7</v>
      </c>
      <c r="E42" s="55">
        <f>SUM(E31:E41)</f>
        <v>1366966</v>
      </c>
      <c r="F42" s="55">
        <f>SUM(F31:F41)</f>
        <v>3358</v>
      </c>
      <c r="G42" s="224">
        <f>SUM(G31:G41)</f>
        <v>1370324</v>
      </c>
      <c r="H42" s="104"/>
      <c r="I42" s="104"/>
      <c r="J42" s="108"/>
      <c r="K42" s="109"/>
      <c r="L42" s="109"/>
    </row>
    <row r="43" spans="2:13" s="100" customFormat="1" ht="35" customHeight="1" x14ac:dyDescent="0.8">
      <c r="B43" s="115"/>
      <c r="C43" s="116" t="s">
        <v>5</v>
      </c>
      <c r="D43" s="116" t="s">
        <v>26</v>
      </c>
      <c r="E43" s="117"/>
      <c r="F43" s="117"/>
      <c r="G43" s="222"/>
      <c r="H43" s="104"/>
      <c r="I43" s="104"/>
      <c r="J43" s="108"/>
      <c r="K43" s="109"/>
      <c r="L43" s="109"/>
    </row>
    <row r="44" spans="2:13" s="100" customFormat="1" ht="35" customHeight="1" x14ac:dyDescent="0.25">
      <c r="B44" s="124">
        <v>11300</v>
      </c>
      <c r="C44" s="103"/>
      <c r="D44" s="99" t="s">
        <v>163</v>
      </c>
      <c r="E44" s="87">
        <v>570182</v>
      </c>
      <c r="F44" s="87">
        <v>597</v>
      </c>
      <c r="G44" s="217">
        <f t="shared" ref="G44:G45" si="4">E44+F44</f>
        <v>570779</v>
      </c>
      <c r="H44" s="105"/>
      <c r="I44" s="104"/>
      <c r="J44" s="108"/>
      <c r="K44" s="109"/>
      <c r="L44" s="109"/>
    </row>
    <row r="45" spans="2:13" s="100" customFormat="1" ht="35" customHeight="1" x14ac:dyDescent="0.25">
      <c r="B45" s="124">
        <v>81200</v>
      </c>
      <c r="C45" s="103"/>
      <c r="D45" s="99" t="s">
        <v>177</v>
      </c>
      <c r="E45" s="87">
        <v>41970</v>
      </c>
      <c r="F45" s="87">
        <v>0</v>
      </c>
      <c r="G45" s="217">
        <f t="shared" si="4"/>
        <v>41970</v>
      </c>
      <c r="H45" s="105"/>
      <c r="I45" s="104"/>
      <c r="K45" s="109"/>
      <c r="L45" s="109"/>
    </row>
    <row r="46" spans="2:13" s="100" customFormat="1" ht="35" customHeight="1" x14ac:dyDescent="0.8">
      <c r="B46" s="113"/>
      <c r="C46" s="114"/>
      <c r="D46" s="114" t="s">
        <v>9</v>
      </c>
      <c r="E46" s="55">
        <f>SUM(E43:E45)</f>
        <v>612152</v>
      </c>
      <c r="F46" s="55">
        <f>SUM(F43:F45)</f>
        <v>597</v>
      </c>
      <c r="G46" s="224">
        <f>SUM(G43:G45)</f>
        <v>612749</v>
      </c>
      <c r="H46" s="104"/>
      <c r="I46" s="104"/>
      <c r="J46" s="108"/>
      <c r="K46" s="110"/>
      <c r="L46" s="110"/>
    </row>
    <row r="47" spans="2:13" s="100" customFormat="1" ht="35" customHeight="1" x14ac:dyDescent="0.8">
      <c r="B47" s="115"/>
      <c r="C47" s="116" t="s">
        <v>8</v>
      </c>
      <c r="D47" s="116" t="s">
        <v>27</v>
      </c>
      <c r="E47" s="117"/>
      <c r="F47" s="117"/>
      <c r="G47" s="222"/>
      <c r="H47" s="104"/>
      <c r="I47" s="104"/>
      <c r="J47" s="110"/>
      <c r="K47" s="110"/>
      <c r="L47" s="110"/>
    </row>
    <row r="48" spans="2:13" s="100" customFormat="1" ht="35" customHeight="1" x14ac:dyDescent="0.25">
      <c r="B48" s="124">
        <v>11500</v>
      </c>
      <c r="C48" s="103"/>
      <c r="D48" s="103" t="s">
        <v>126</v>
      </c>
      <c r="E48" s="87">
        <v>122273</v>
      </c>
      <c r="F48" s="87">
        <v>37</v>
      </c>
      <c r="G48" s="217">
        <f>E48+F48</f>
        <v>122310</v>
      </c>
      <c r="H48" s="104"/>
      <c r="I48" s="104"/>
      <c r="J48" s="110"/>
      <c r="K48" s="110"/>
      <c r="L48" s="110"/>
    </row>
    <row r="49" spans="2:12" s="100" customFormat="1" ht="35" customHeight="1" x14ac:dyDescent="0.25">
      <c r="B49" s="124">
        <v>14214</v>
      </c>
      <c r="C49" s="103"/>
      <c r="D49" s="103" t="s">
        <v>31</v>
      </c>
      <c r="E49" s="87">
        <v>13545</v>
      </c>
      <c r="F49" s="87">
        <v>0</v>
      </c>
      <c r="G49" s="217">
        <f t="shared" ref="G49:G50" si="5">E49+F49</f>
        <v>13545</v>
      </c>
      <c r="H49" s="104"/>
      <c r="I49" s="104"/>
      <c r="K49" s="110"/>
    </row>
    <row r="50" spans="2:12" s="100" customFormat="1" ht="35" customHeight="1" x14ac:dyDescent="0.25">
      <c r="B50" s="124">
        <v>15600</v>
      </c>
      <c r="C50" s="103"/>
      <c r="D50" s="103" t="s">
        <v>195</v>
      </c>
      <c r="E50" s="87">
        <v>232208</v>
      </c>
      <c r="F50" s="87">
        <v>0</v>
      </c>
      <c r="G50" s="217">
        <f t="shared" si="5"/>
        <v>232208</v>
      </c>
      <c r="H50" s="104"/>
      <c r="I50" s="104"/>
      <c r="K50" s="110"/>
      <c r="L50" s="184"/>
    </row>
    <row r="51" spans="2:12" s="100" customFormat="1" ht="35" customHeight="1" x14ac:dyDescent="0.25">
      <c r="B51" s="124">
        <v>81600</v>
      </c>
      <c r="C51" s="103"/>
      <c r="D51" s="103" t="s">
        <v>146</v>
      </c>
      <c r="E51" s="87">
        <v>41061</v>
      </c>
      <c r="F51" s="87">
        <v>80</v>
      </c>
      <c r="G51" s="217">
        <f t="shared" ref="G51" si="6">E51+F51</f>
        <v>41141</v>
      </c>
      <c r="H51" s="104"/>
      <c r="I51" s="104"/>
    </row>
    <row r="52" spans="2:12" s="100" customFormat="1" ht="35" customHeight="1" x14ac:dyDescent="0.8">
      <c r="B52" s="113"/>
      <c r="C52" s="114"/>
      <c r="D52" s="114" t="s">
        <v>11</v>
      </c>
      <c r="E52" s="55">
        <f>SUM(E48:E51)</f>
        <v>409087</v>
      </c>
      <c r="F52" s="55">
        <f>SUM(F48:F51)</f>
        <v>117</v>
      </c>
      <c r="G52" s="224">
        <f>SUM(G48:G51)</f>
        <v>409204</v>
      </c>
      <c r="H52" s="104"/>
      <c r="I52" s="104"/>
    </row>
    <row r="53" spans="2:12" s="100" customFormat="1" ht="35" customHeight="1" x14ac:dyDescent="0.8">
      <c r="B53" s="115"/>
      <c r="C53" s="116" t="s">
        <v>10</v>
      </c>
      <c r="D53" s="116" t="s">
        <v>110</v>
      </c>
      <c r="E53" s="117"/>
      <c r="F53" s="117"/>
      <c r="G53" s="222"/>
      <c r="H53" s="104"/>
      <c r="I53" s="104"/>
    </row>
    <row r="54" spans="2:12" s="100" customFormat="1" ht="35" customHeight="1" x14ac:dyDescent="0.25">
      <c r="B54" s="124">
        <v>10100</v>
      </c>
      <c r="C54" s="102"/>
      <c r="D54" s="99" t="s">
        <v>200</v>
      </c>
      <c r="E54" s="87"/>
      <c r="F54" s="87"/>
      <c r="G54" s="217">
        <f t="shared" ref="G54:G57" si="7">E54+F54</f>
        <v>0</v>
      </c>
      <c r="H54" s="104"/>
      <c r="I54" s="104"/>
    </row>
    <row r="55" spans="2:12" s="100" customFormat="1" ht="35" customHeight="1" x14ac:dyDescent="0.25">
      <c r="B55" s="124">
        <v>10105</v>
      </c>
      <c r="C55" s="102"/>
      <c r="D55" s="99" t="s">
        <v>201</v>
      </c>
      <c r="E55" s="87">
        <v>4805</v>
      </c>
      <c r="F55" s="87">
        <v>17</v>
      </c>
      <c r="G55" s="217">
        <f t="shared" si="7"/>
        <v>4822</v>
      </c>
      <c r="H55" s="104"/>
      <c r="I55" s="104"/>
    </row>
    <row r="56" spans="2:12" s="100" customFormat="1" ht="35" customHeight="1" x14ac:dyDescent="0.25">
      <c r="B56" s="124">
        <v>10111</v>
      </c>
      <c r="C56" s="102"/>
      <c r="D56" s="99" t="s">
        <v>213</v>
      </c>
      <c r="E56" s="87">
        <v>248</v>
      </c>
      <c r="F56" s="87">
        <v>0</v>
      </c>
      <c r="G56" s="217">
        <f t="shared" si="7"/>
        <v>248</v>
      </c>
      <c r="H56" s="104"/>
      <c r="I56" s="104"/>
    </row>
    <row r="57" spans="2:12" s="100" customFormat="1" ht="35" customHeight="1" x14ac:dyDescent="0.25">
      <c r="B57" s="124">
        <v>12402</v>
      </c>
      <c r="C57" s="103"/>
      <c r="D57" s="99" t="s">
        <v>199</v>
      </c>
      <c r="E57" s="87">
        <v>64391</v>
      </c>
      <c r="F57" s="87">
        <v>542</v>
      </c>
      <c r="G57" s="217">
        <f t="shared" si="7"/>
        <v>64933</v>
      </c>
      <c r="H57" s="104"/>
      <c r="I57" s="104"/>
    </row>
    <row r="58" spans="2:12" s="100" customFormat="1" ht="35" customHeight="1" x14ac:dyDescent="0.25">
      <c r="B58" s="125" t="s">
        <v>196</v>
      </c>
      <c r="C58" s="103"/>
      <c r="D58" s="99" t="s">
        <v>147</v>
      </c>
      <c r="E58" s="87">
        <v>85352</v>
      </c>
      <c r="F58" s="87">
        <v>68</v>
      </c>
      <c r="G58" s="217">
        <f t="shared" ref="G58:G63" si="8">E58+F58</f>
        <v>85420</v>
      </c>
      <c r="H58" s="104"/>
      <c r="I58" s="104"/>
    </row>
    <row r="59" spans="2:12" s="100" customFormat="1" ht="35" customHeight="1" x14ac:dyDescent="0.25">
      <c r="B59" s="124">
        <v>119</v>
      </c>
      <c r="C59" s="103"/>
      <c r="D59" s="99" t="s">
        <v>197</v>
      </c>
      <c r="E59" s="87">
        <v>31611</v>
      </c>
      <c r="F59" s="87">
        <v>8</v>
      </c>
      <c r="G59" s="217">
        <f t="shared" si="8"/>
        <v>31619</v>
      </c>
      <c r="H59" s="104"/>
      <c r="I59" s="104"/>
    </row>
    <row r="60" spans="2:12" s="100" customFormat="1" ht="35" customHeight="1" x14ac:dyDescent="0.25">
      <c r="B60" s="125" t="s">
        <v>148</v>
      </c>
      <c r="C60" s="103"/>
      <c r="D60" s="99" t="s">
        <v>13</v>
      </c>
      <c r="E60" s="87">
        <v>53029</v>
      </c>
      <c r="F60" s="87">
        <v>56</v>
      </c>
      <c r="G60" s="217">
        <f t="shared" si="8"/>
        <v>53085</v>
      </c>
      <c r="H60" s="104"/>
      <c r="I60" s="104"/>
    </row>
    <row r="61" spans="2:12" s="100" customFormat="1" ht="35" customHeight="1" x14ac:dyDescent="0.25">
      <c r="B61" s="124">
        <v>12307</v>
      </c>
      <c r="C61" s="103"/>
      <c r="D61" s="99" t="s">
        <v>94</v>
      </c>
      <c r="E61" s="87">
        <v>18780</v>
      </c>
      <c r="F61" s="87">
        <v>33</v>
      </c>
      <c r="G61" s="217">
        <f t="shared" si="8"/>
        <v>18813</v>
      </c>
      <c r="H61" s="104"/>
      <c r="I61" s="104"/>
    </row>
    <row r="62" spans="2:12" s="100" customFormat="1" ht="35" customHeight="1" x14ac:dyDescent="0.25">
      <c r="B62" s="124">
        <v>17800</v>
      </c>
      <c r="C62" s="103"/>
      <c r="D62" s="99" t="s">
        <v>135</v>
      </c>
      <c r="E62" s="87">
        <v>11640</v>
      </c>
      <c r="F62" s="87">
        <v>9</v>
      </c>
      <c r="G62" s="217">
        <f t="shared" si="8"/>
        <v>11649</v>
      </c>
      <c r="H62" s="104"/>
      <c r="I62" s="104"/>
    </row>
    <row r="63" spans="2:12" s="100" customFormat="1" ht="35" customHeight="1" x14ac:dyDescent="0.25">
      <c r="B63" s="124">
        <v>81000</v>
      </c>
      <c r="C63" s="103"/>
      <c r="D63" s="99" t="s">
        <v>140</v>
      </c>
      <c r="E63" s="87">
        <v>6305</v>
      </c>
      <c r="F63" s="87">
        <v>0</v>
      </c>
      <c r="G63" s="217">
        <f t="shared" si="8"/>
        <v>6305</v>
      </c>
      <c r="H63" s="104"/>
      <c r="I63" s="104"/>
    </row>
    <row r="64" spans="2:12" s="100" customFormat="1" ht="35" customHeight="1" x14ac:dyDescent="0.8">
      <c r="B64" s="113"/>
      <c r="C64" s="114"/>
      <c r="D64" s="114" t="s">
        <v>112</v>
      </c>
      <c r="E64" s="55">
        <f>SUM(E54:E63)</f>
        <v>276161</v>
      </c>
      <c r="F64" s="55">
        <f>SUM(F54:F63)</f>
        <v>733</v>
      </c>
      <c r="G64" s="224">
        <f>SUM(G54:G63)</f>
        <v>276894</v>
      </c>
      <c r="H64" s="104"/>
      <c r="I64" s="104"/>
    </row>
    <row r="65" spans="2:9" s="100" customFormat="1" ht="35" customHeight="1" x14ac:dyDescent="0.8">
      <c r="B65" s="115"/>
      <c r="C65" s="116" t="s">
        <v>12</v>
      </c>
      <c r="D65" s="116" t="s">
        <v>33</v>
      </c>
      <c r="E65" s="117"/>
      <c r="F65" s="117"/>
      <c r="G65" s="222"/>
      <c r="H65" s="104"/>
      <c r="I65" s="104"/>
    </row>
    <row r="66" spans="2:9" s="100" customFormat="1" ht="35" customHeight="1" x14ac:dyDescent="0.25">
      <c r="B66" s="124">
        <v>16604</v>
      </c>
      <c r="C66" s="103"/>
      <c r="D66" s="99" t="s">
        <v>155</v>
      </c>
      <c r="E66" s="87">
        <v>15920</v>
      </c>
      <c r="F66" s="87">
        <v>52</v>
      </c>
      <c r="G66" s="217">
        <f>E66+F66</f>
        <v>15972</v>
      </c>
      <c r="H66" s="104"/>
      <c r="I66" s="104"/>
    </row>
    <row r="67" spans="2:9" s="100" customFormat="1" ht="35" customHeight="1" x14ac:dyDescent="0.25">
      <c r="B67" s="124">
        <v>18400</v>
      </c>
      <c r="C67" s="103"/>
      <c r="D67" s="103" t="s">
        <v>203</v>
      </c>
      <c r="E67" s="87">
        <v>41020</v>
      </c>
      <c r="F67" s="87">
        <v>75</v>
      </c>
      <c r="G67" s="217">
        <f t="shared" ref="G67:G71" si="9">E67+F67</f>
        <v>41095</v>
      </c>
      <c r="H67" s="104"/>
      <c r="I67" s="104"/>
    </row>
    <row r="68" spans="2:9" s="100" customFormat="1" ht="35" customHeight="1" x14ac:dyDescent="0.25">
      <c r="B68" s="124">
        <v>11403</v>
      </c>
      <c r="C68" s="103"/>
      <c r="D68" s="99" t="s">
        <v>204</v>
      </c>
      <c r="E68" s="87">
        <v>1780</v>
      </c>
      <c r="F68" s="87">
        <v>0</v>
      </c>
      <c r="G68" s="217">
        <f t="shared" si="9"/>
        <v>1780</v>
      </c>
      <c r="H68" s="104"/>
      <c r="I68" s="104"/>
    </row>
    <row r="69" spans="2:9" s="100" customFormat="1" ht="35" customHeight="1" x14ac:dyDescent="0.25">
      <c r="B69" s="124">
        <v>15000</v>
      </c>
      <c r="C69" s="103"/>
      <c r="D69" s="99" t="s">
        <v>168</v>
      </c>
      <c r="E69" s="87">
        <v>27479</v>
      </c>
      <c r="F69" s="87">
        <v>3</v>
      </c>
      <c r="G69" s="217">
        <f t="shared" si="9"/>
        <v>27482</v>
      </c>
      <c r="H69" s="104"/>
      <c r="I69" s="104"/>
    </row>
    <row r="70" spans="2:9" s="100" customFormat="1" ht="35" customHeight="1" x14ac:dyDescent="0.25">
      <c r="B70" s="124">
        <v>15901</v>
      </c>
      <c r="C70" s="103"/>
      <c r="D70" s="99" t="s">
        <v>102</v>
      </c>
      <c r="E70" s="87">
        <v>69639</v>
      </c>
      <c r="F70" s="87">
        <v>248</v>
      </c>
      <c r="G70" s="217">
        <f t="shared" si="9"/>
        <v>69887</v>
      </c>
      <c r="H70" s="104"/>
      <c r="I70" s="104"/>
    </row>
    <row r="71" spans="2:9" s="100" customFormat="1" ht="35" customHeight="1" x14ac:dyDescent="0.25">
      <c r="B71" s="124">
        <v>19900</v>
      </c>
      <c r="C71" s="103"/>
      <c r="D71" s="99" t="s">
        <v>106</v>
      </c>
      <c r="E71" s="87">
        <v>1465</v>
      </c>
      <c r="F71" s="87">
        <v>0</v>
      </c>
      <c r="G71" s="217">
        <f t="shared" si="9"/>
        <v>1465</v>
      </c>
      <c r="H71" s="104"/>
      <c r="I71" s="104"/>
    </row>
    <row r="72" spans="2:9" s="100" customFormat="1" ht="35" customHeight="1" x14ac:dyDescent="0.8">
      <c r="B72" s="113"/>
      <c r="C72" s="114"/>
      <c r="D72" s="114" t="s">
        <v>36</v>
      </c>
      <c r="E72" s="55">
        <f>SUM(E66:E71)</f>
        <v>157303</v>
      </c>
      <c r="F72" s="55">
        <f>SUM(F66:F71)</f>
        <v>378</v>
      </c>
      <c r="G72" s="224">
        <f>SUM(G66:G71)</f>
        <v>157681</v>
      </c>
      <c r="H72" s="104"/>
      <c r="I72" s="104"/>
    </row>
    <row r="73" spans="2:9" s="100" customFormat="1" ht="35" customHeight="1" x14ac:dyDescent="0.8">
      <c r="B73" s="115"/>
      <c r="C73" s="116" t="s">
        <v>14</v>
      </c>
      <c r="D73" s="116" t="s">
        <v>233</v>
      </c>
      <c r="E73" s="117"/>
      <c r="F73" s="117"/>
      <c r="G73" s="222"/>
      <c r="H73" s="105"/>
      <c r="I73" s="104"/>
    </row>
    <row r="74" spans="2:9" s="100" customFormat="1" ht="35" customHeight="1" x14ac:dyDescent="0.25">
      <c r="B74" s="124">
        <v>11000</v>
      </c>
      <c r="C74" s="103"/>
      <c r="D74" s="99" t="s">
        <v>124</v>
      </c>
      <c r="E74" s="87">
        <v>6728</v>
      </c>
      <c r="F74" s="87">
        <v>1</v>
      </c>
      <c r="G74" s="217">
        <f>E74+F74</f>
        <v>6729</v>
      </c>
      <c r="H74" s="104"/>
      <c r="I74" s="104"/>
    </row>
    <row r="75" spans="2:9" s="100" customFormat="1" ht="35" customHeight="1" x14ac:dyDescent="0.8">
      <c r="B75" s="113"/>
      <c r="C75" s="114"/>
      <c r="D75" s="114" t="s">
        <v>16</v>
      </c>
      <c r="E75" s="55">
        <f>SUM(E74)</f>
        <v>6728</v>
      </c>
      <c r="F75" s="55">
        <f>SUM(F74)</f>
        <v>1</v>
      </c>
      <c r="G75" s="224">
        <f>SUM(G74)</f>
        <v>6729</v>
      </c>
      <c r="H75" s="104"/>
      <c r="I75" s="104"/>
    </row>
    <row r="76" spans="2:9" s="100" customFormat="1" ht="35" customHeight="1" x14ac:dyDescent="0.8">
      <c r="B76" s="115"/>
      <c r="C76" s="116" t="s">
        <v>15</v>
      </c>
      <c r="D76" s="116" t="s">
        <v>109</v>
      </c>
      <c r="E76" s="117"/>
      <c r="F76" s="117"/>
      <c r="G76" s="222"/>
      <c r="H76" s="104"/>
      <c r="I76" s="104"/>
    </row>
    <row r="77" spans="2:9" s="100" customFormat="1" ht="35" customHeight="1" x14ac:dyDescent="0.25">
      <c r="B77" s="124">
        <v>10118</v>
      </c>
      <c r="C77" s="103"/>
      <c r="D77" s="99" t="s">
        <v>202</v>
      </c>
      <c r="E77" s="87">
        <v>2767</v>
      </c>
      <c r="F77" s="87">
        <v>13</v>
      </c>
      <c r="G77" s="217">
        <f>E77+F77</f>
        <v>2780</v>
      </c>
      <c r="H77" s="104"/>
      <c r="I77" s="104"/>
    </row>
    <row r="78" spans="2:9" s="100" customFormat="1" ht="35" customHeight="1" x14ac:dyDescent="0.25">
      <c r="B78" s="124">
        <v>11100</v>
      </c>
      <c r="C78" s="103"/>
      <c r="D78" s="99" t="s">
        <v>161</v>
      </c>
      <c r="E78" s="87">
        <v>49127</v>
      </c>
      <c r="F78" s="87">
        <v>63</v>
      </c>
      <c r="G78" s="217">
        <f>E78+F78</f>
        <v>49190</v>
      </c>
      <c r="H78" s="104"/>
      <c r="I78" s="104"/>
    </row>
    <row r="79" spans="2:9" s="100" customFormat="1" ht="35" customHeight="1" x14ac:dyDescent="0.25">
      <c r="B79" s="124">
        <v>14227</v>
      </c>
      <c r="C79" s="103"/>
      <c r="D79" s="99" t="s">
        <v>219</v>
      </c>
      <c r="E79" s="87">
        <v>281</v>
      </c>
      <c r="F79" s="87">
        <v>0</v>
      </c>
      <c r="G79" s="217">
        <f>E79+F79</f>
        <v>281</v>
      </c>
      <c r="H79" s="104"/>
      <c r="I79" s="104"/>
    </row>
    <row r="80" spans="2:9" s="100" customFormat="1" ht="35" customHeight="1" x14ac:dyDescent="0.8">
      <c r="B80" s="113"/>
      <c r="C80" s="114"/>
      <c r="D80" s="114" t="s">
        <v>29</v>
      </c>
      <c r="E80" s="55">
        <f>SUM(E77:E79)</f>
        <v>52175</v>
      </c>
      <c r="F80" s="55">
        <f>SUM(F77:F79)</f>
        <v>76</v>
      </c>
      <c r="G80" s="224">
        <f>SUM(G77:G79)</f>
        <v>52251</v>
      </c>
      <c r="H80" s="104"/>
      <c r="I80" s="104"/>
    </row>
    <row r="81" spans="2:9" s="100" customFormat="1" ht="35" customHeight="1" x14ac:dyDescent="0.8">
      <c r="B81" s="115"/>
      <c r="C81" s="116" t="s">
        <v>17</v>
      </c>
      <c r="D81" s="116" t="s">
        <v>271</v>
      </c>
      <c r="E81" s="117"/>
      <c r="F81" s="117"/>
      <c r="G81" s="222"/>
      <c r="H81" s="104"/>
      <c r="I81" s="104"/>
    </row>
    <row r="82" spans="2:9" s="100" customFormat="1" ht="35" customHeight="1" x14ac:dyDescent="0.25">
      <c r="B82" s="124">
        <v>11700</v>
      </c>
      <c r="C82" s="103"/>
      <c r="D82" s="99" t="s">
        <v>164</v>
      </c>
      <c r="E82" s="87">
        <v>24930</v>
      </c>
      <c r="F82" s="87">
        <v>99</v>
      </c>
      <c r="G82" s="217">
        <f>E82+F82</f>
        <v>25029</v>
      </c>
      <c r="H82" s="104"/>
      <c r="I82" s="104"/>
    </row>
    <row r="83" spans="2:9" s="100" customFormat="1" ht="35" customHeight="1" x14ac:dyDescent="0.25">
      <c r="B83" s="124">
        <v>19400</v>
      </c>
      <c r="C83" s="103"/>
      <c r="D83" s="99" t="s">
        <v>175</v>
      </c>
      <c r="E83" s="87">
        <v>18645</v>
      </c>
      <c r="F83" s="87">
        <v>30</v>
      </c>
      <c r="G83" s="217">
        <f>E83+F83</f>
        <v>18675</v>
      </c>
      <c r="H83" s="104"/>
      <c r="I83" s="104"/>
    </row>
    <row r="84" spans="2:9" s="100" customFormat="1" ht="35" customHeight="1" x14ac:dyDescent="0.8">
      <c r="B84" s="113"/>
      <c r="C84" s="114"/>
      <c r="D84" s="114" t="s">
        <v>19</v>
      </c>
      <c r="E84" s="55">
        <f>SUM(E82:E83)</f>
        <v>43575</v>
      </c>
      <c r="F84" s="55">
        <f>SUM(F82:F83)</f>
        <v>129</v>
      </c>
      <c r="G84" s="224">
        <f>SUM(G82:G83)</f>
        <v>43704</v>
      </c>
    </row>
    <row r="85" spans="2:9" s="100" customFormat="1" ht="35" customHeight="1" x14ac:dyDescent="0.8">
      <c r="B85" s="115"/>
      <c r="C85" s="116" t="s">
        <v>118</v>
      </c>
      <c r="D85" s="116" t="s">
        <v>272</v>
      </c>
      <c r="E85" s="117"/>
      <c r="F85" s="117"/>
      <c r="G85" s="222"/>
    </row>
    <row r="86" spans="2:9" s="100" customFormat="1" ht="35" customHeight="1" x14ac:dyDescent="0.25">
      <c r="B86" s="124">
        <v>10900</v>
      </c>
      <c r="C86" s="103"/>
      <c r="D86" s="99" t="s">
        <v>160</v>
      </c>
      <c r="E86" s="87">
        <v>16016</v>
      </c>
      <c r="F86" s="87">
        <v>23</v>
      </c>
      <c r="G86" s="217">
        <f t="shared" ref="G86:G92" si="10">E86+F86</f>
        <v>16039</v>
      </c>
    </row>
    <row r="87" spans="2:9" s="100" customFormat="1" ht="35" customHeight="1" x14ac:dyDescent="0.25">
      <c r="B87" s="124">
        <v>15700</v>
      </c>
      <c r="C87" s="103"/>
      <c r="D87" s="99" t="s">
        <v>171</v>
      </c>
      <c r="E87" s="87">
        <v>4063</v>
      </c>
      <c r="F87" s="87">
        <v>0</v>
      </c>
      <c r="G87" s="217">
        <f>E87+F87</f>
        <v>4063</v>
      </c>
    </row>
    <row r="88" spans="2:9" s="100" customFormat="1" ht="35" customHeight="1" x14ac:dyDescent="0.25">
      <c r="B88" s="124">
        <v>16700</v>
      </c>
      <c r="C88" s="103"/>
      <c r="D88" s="99" t="s">
        <v>142</v>
      </c>
      <c r="E88" s="87">
        <v>17272</v>
      </c>
      <c r="F88" s="87">
        <v>18</v>
      </c>
      <c r="G88" s="217">
        <f t="shared" si="10"/>
        <v>17290</v>
      </c>
      <c r="H88" s="104"/>
      <c r="I88" s="104"/>
    </row>
    <row r="89" spans="2:9" s="100" customFormat="1" ht="35" customHeight="1" x14ac:dyDescent="0.25">
      <c r="B89" s="124">
        <v>18600</v>
      </c>
      <c r="C89" s="103"/>
      <c r="D89" s="99" t="s">
        <v>173</v>
      </c>
      <c r="E89" s="87">
        <v>9051</v>
      </c>
      <c r="F89" s="87">
        <v>0</v>
      </c>
      <c r="G89" s="217">
        <f>E89+F89</f>
        <v>9051</v>
      </c>
      <c r="H89" s="104"/>
      <c r="I89" s="104"/>
    </row>
    <row r="90" spans="2:9" s="100" customFormat="1" ht="35" customHeight="1" x14ac:dyDescent="0.25">
      <c r="B90" s="124">
        <v>19600</v>
      </c>
      <c r="C90" s="103"/>
      <c r="D90" s="99" t="s">
        <v>176</v>
      </c>
      <c r="E90" s="87">
        <v>14841</v>
      </c>
      <c r="F90" s="87">
        <v>90</v>
      </c>
      <c r="G90" s="217">
        <f t="shared" si="10"/>
        <v>14931</v>
      </c>
      <c r="H90" s="104"/>
      <c r="I90" s="104"/>
    </row>
    <row r="91" spans="2:9" s="100" customFormat="1" ht="35" customHeight="1" x14ac:dyDescent="0.25">
      <c r="B91" s="124">
        <v>81300</v>
      </c>
      <c r="C91" s="103"/>
      <c r="D91" s="99" t="s">
        <v>178</v>
      </c>
      <c r="E91" s="87">
        <v>2743</v>
      </c>
      <c r="F91" s="87">
        <v>5</v>
      </c>
      <c r="G91" s="217">
        <f t="shared" si="10"/>
        <v>2748</v>
      </c>
      <c r="H91" s="104"/>
      <c r="I91" s="104"/>
    </row>
    <row r="92" spans="2:9" s="100" customFormat="1" ht="35" customHeight="1" x14ac:dyDescent="0.25">
      <c r="B92" s="124">
        <v>81400</v>
      </c>
      <c r="C92" s="103"/>
      <c r="D92" s="99" t="s">
        <v>184</v>
      </c>
      <c r="E92" s="87">
        <v>4015</v>
      </c>
      <c r="F92" s="87">
        <v>0</v>
      </c>
      <c r="G92" s="217">
        <f t="shared" si="10"/>
        <v>4015</v>
      </c>
      <c r="H92" s="104"/>
      <c r="I92" s="104"/>
    </row>
    <row r="93" spans="2:9" s="100" customFormat="1" ht="35" customHeight="1" x14ac:dyDescent="0.25">
      <c r="B93" s="118"/>
      <c r="C93" s="119"/>
      <c r="D93" s="119" t="s">
        <v>96</v>
      </c>
      <c r="E93" s="55">
        <f>SUM(E86:E92)</f>
        <v>68001</v>
      </c>
      <c r="F93" s="55">
        <f>SUM(F86:F92)</f>
        <v>136</v>
      </c>
      <c r="G93" s="224">
        <f>SUM(G86:G92)</f>
        <v>68137</v>
      </c>
      <c r="H93" s="104"/>
      <c r="I93" s="104"/>
    </row>
    <row r="94" spans="2:9" s="100" customFormat="1" ht="35" customHeight="1" x14ac:dyDescent="0.25">
      <c r="B94" s="123">
        <v>19000</v>
      </c>
      <c r="C94" s="120"/>
      <c r="D94" s="226" t="s">
        <v>20</v>
      </c>
      <c r="E94" s="117">
        <v>506501</v>
      </c>
      <c r="F94" s="117">
        <v>0</v>
      </c>
      <c r="G94" s="222">
        <f>E94</f>
        <v>506501</v>
      </c>
      <c r="H94" s="104"/>
      <c r="I94" s="104"/>
    </row>
    <row r="95" spans="2:9" s="100" customFormat="1" ht="35" customHeight="1" thickBot="1" x14ac:dyDescent="0.3">
      <c r="B95" s="121"/>
      <c r="C95" s="122" t="s">
        <v>149</v>
      </c>
      <c r="D95" s="122" t="s">
        <v>273</v>
      </c>
      <c r="E95" s="227">
        <f t="shared" ref="E95:G95" si="11">E22+E30+E42+E46+E52+E64+E72+E75+E80+E84+E93+E94</f>
        <v>4066648</v>
      </c>
      <c r="F95" s="227">
        <f t="shared" si="11"/>
        <v>8352</v>
      </c>
      <c r="G95" s="228">
        <f t="shared" si="11"/>
        <v>4075000</v>
      </c>
      <c r="H95" s="104"/>
      <c r="I95" s="104"/>
    </row>
    <row r="96" spans="2:9" s="88" customFormat="1" ht="27" customHeight="1" x14ac:dyDescent="0.8">
      <c r="B96" s="93"/>
      <c r="C96" s="93"/>
      <c r="D96" s="93"/>
      <c r="E96" s="94"/>
      <c r="F96" s="93"/>
      <c r="G96" s="90"/>
      <c r="H96" s="92"/>
      <c r="I96" s="92"/>
    </row>
    <row r="97" spans="2:9" s="88" customFormat="1" ht="27" customHeight="1" x14ac:dyDescent="0.8">
      <c r="B97" s="93"/>
      <c r="C97" s="93"/>
      <c r="D97" s="93"/>
      <c r="E97" s="94"/>
      <c r="F97" s="93"/>
      <c r="G97" s="95"/>
      <c r="H97" s="92"/>
      <c r="I97" s="92"/>
    </row>
    <row r="98" spans="2:9" s="88" customFormat="1" ht="27" customHeight="1" x14ac:dyDescent="0.8">
      <c r="B98" s="93"/>
      <c r="C98" s="93"/>
      <c r="D98" s="93"/>
      <c r="E98" s="94"/>
      <c r="F98" s="94"/>
      <c r="G98" s="96"/>
      <c r="H98" s="92"/>
      <c r="I98" s="92"/>
    </row>
    <row r="99" spans="2:9" s="88" customFormat="1" ht="27" customHeight="1" x14ac:dyDescent="0.8">
      <c r="B99" s="93"/>
      <c r="C99" s="93"/>
      <c r="D99" s="93"/>
      <c r="E99" s="94"/>
      <c r="F99" s="94"/>
      <c r="G99" s="94"/>
      <c r="H99" s="92"/>
      <c r="I99" s="92"/>
    </row>
    <row r="100" spans="2:9" s="88" customFormat="1" ht="27" customHeight="1" x14ac:dyDescent="0.8">
      <c r="B100" s="93"/>
      <c r="C100" s="93"/>
      <c r="D100" s="93"/>
      <c r="E100" s="93"/>
      <c r="F100" s="93"/>
      <c r="G100" s="94"/>
      <c r="H100" s="92"/>
      <c r="I100" s="92"/>
    </row>
    <row r="101" spans="2:9" s="88" customFormat="1" ht="27" customHeight="1" x14ac:dyDescent="0.8">
      <c r="B101" s="93"/>
      <c r="C101" s="93"/>
      <c r="D101" s="93"/>
      <c r="E101" s="93"/>
      <c r="F101" s="93"/>
      <c r="G101" s="94"/>
      <c r="H101" s="92"/>
      <c r="I101" s="92"/>
    </row>
    <row r="102" spans="2:9" s="88" customFormat="1" ht="27" customHeight="1" x14ac:dyDescent="0.8">
      <c r="B102" s="93"/>
      <c r="C102" s="93"/>
      <c r="D102" s="93"/>
      <c r="E102" s="93"/>
      <c r="F102" s="93"/>
      <c r="G102" s="97"/>
      <c r="H102" s="92"/>
      <c r="I102" s="92"/>
    </row>
    <row r="103" spans="2:9" s="88" customFormat="1" ht="27" customHeight="1" x14ac:dyDescent="0.8">
      <c r="B103" s="93"/>
      <c r="C103" s="93"/>
      <c r="D103" s="94"/>
      <c r="E103" s="93"/>
      <c r="F103" s="93"/>
      <c r="G103" s="97"/>
      <c r="H103" s="92"/>
      <c r="I103" s="92"/>
    </row>
    <row r="104" spans="2:9" s="88" customFormat="1" ht="27" customHeight="1" x14ac:dyDescent="0.8">
      <c r="B104" s="90"/>
      <c r="C104" s="90"/>
      <c r="D104" s="90"/>
      <c r="E104" s="90"/>
      <c r="F104" s="90"/>
      <c r="G104" s="97"/>
      <c r="H104" s="92"/>
      <c r="I104" s="92"/>
    </row>
    <row r="105" spans="2:9" s="88" customFormat="1" ht="27" customHeight="1" x14ac:dyDescent="0.8">
      <c r="B105" s="90"/>
      <c r="C105" s="90"/>
      <c r="D105" s="90"/>
      <c r="E105" s="90"/>
      <c r="F105" s="90"/>
      <c r="G105" s="90"/>
      <c r="H105" s="92"/>
      <c r="I105" s="92"/>
    </row>
    <row r="106" spans="2:9" s="88" customFormat="1" ht="27" customHeight="1" x14ac:dyDescent="0.8">
      <c r="B106" s="90"/>
      <c r="C106" s="90"/>
      <c r="D106" s="90"/>
      <c r="E106" s="90"/>
      <c r="F106" s="90"/>
      <c r="G106" s="97"/>
      <c r="H106" s="92"/>
      <c r="I106" s="92"/>
    </row>
    <row r="107" spans="2:9" s="88" customFormat="1" ht="27" customHeight="1" x14ac:dyDescent="0.8">
      <c r="B107" s="90"/>
      <c r="C107" s="90"/>
      <c r="D107" s="90"/>
      <c r="E107" s="90"/>
      <c r="F107" s="90"/>
      <c r="G107" s="90"/>
      <c r="H107" s="92"/>
      <c r="I107" s="92"/>
    </row>
    <row r="108" spans="2:9" s="88" customFormat="1" ht="27" customHeight="1" x14ac:dyDescent="0.8">
      <c r="B108" s="90"/>
      <c r="C108" s="90"/>
      <c r="D108" s="90"/>
      <c r="E108" s="90"/>
      <c r="F108" s="90"/>
      <c r="G108" s="90"/>
      <c r="H108" s="92"/>
      <c r="I108" s="92"/>
    </row>
    <row r="109" spans="2:9" s="88" customFormat="1" ht="27" customHeight="1" x14ac:dyDescent="0.8">
      <c r="B109" s="90"/>
      <c r="C109" s="90"/>
      <c r="D109" s="90"/>
      <c r="E109" s="90"/>
      <c r="F109" s="90"/>
      <c r="G109" s="90"/>
      <c r="H109" s="92"/>
      <c r="I109" s="92"/>
    </row>
    <row r="110" spans="2:9" s="88" customFormat="1" ht="27" customHeight="1" x14ac:dyDescent="0.8">
      <c r="B110" s="90"/>
      <c r="C110" s="90"/>
      <c r="D110" s="90"/>
      <c r="E110" s="90"/>
      <c r="F110" s="90"/>
      <c r="G110" s="90"/>
      <c r="H110" s="92"/>
      <c r="I110" s="92"/>
    </row>
    <row r="111" spans="2:9" s="88" customFormat="1" ht="27" customHeight="1" x14ac:dyDescent="0.8">
      <c r="B111" s="90"/>
      <c r="C111" s="90"/>
      <c r="D111" s="90"/>
      <c r="E111" s="90"/>
      <c r="F111" s="90"/>
      <c r="G111" s="90"/>
      <c r="H111" s="92"/>
      <c r="I111" s="92"/>
    </row>
    <row r="112" spans="2:9" s="88" customFormat="1" ht="27" customHeight="1" x14ac:dyDescent="0.8">
      <c r="B112" s="90"/>
      <c r="C112" s="90"/>
      <c r="D112" s="90"/>
      <c r="E112" s="90"/>
      <c r="F112" s="90"/>
      <c r="G112" s="90"/>
      <c r="H112" s="92"/>
      <c r="I112" s="92"/>
    </row>
    <row r="113" spans="2:6" ht="22.5" customHeight="1" x14ac:dyDescent="0.8"/>
    <row r="114" spans="2:6" x14ac:dyDescent="0.8">
      <c r="B114" s="93"/>
      <c r="C114" s="93"/>
      <c r="D114" s="93"/>
      <c r="E114" s="93"/>
      <c r="F114" s="93"/>
    </row>
    <row r="115" spans="2:6" x14ac:dyDescent="0.8">
      <c r="B115" s="93"/>
      <c r="C115" s="93"/>
      <c r="D115" s="93"/>
      <c r="E115" s="93"/>
      <c r="F115" s="93"/>
    </row>
    <row r="116" spans="2:6" x14ac:dyDescent="0.8">
      <c r="B116" s="93"/>
      <c r="C116" s="93"/>
      <c r="D116" s="93"/>
      <c r="E116" s="93"/>
      <c r="F116" s="93"/>
    </row>
    <row r="117" spans="2:6" x14ac:dyDescent="0.8">
      <c r="B117" s="93"/>
      <c r="C117" s="93"/>
      <c r="D117" s="93"/>
      <c r="E117" s="93"/>
      <c r="F117" s="93"/>
    </row>
    <row r="118" spans="2:6" x14ac:dyDescent="0.8">
      <c r="B118" s="93"/>
      <c r="C118" s="93"/>
      <c r="D118" s="93"/>
      <c r="E118" s="93"/>
      <c r="F118" s="93"/>
    </row>
    <row r="119" spans="2:6" x14ac:dyDescent="0.8">
      <c r="B119" s="93"/>
      <c r="C119" s="93"/>
      <c r="D119" s="93"/>
      <c r="E119" s="93"/>
      <c r="F119" s="93"/>
    </row>
    <row r="120" spans="2:6" x14ac:dyDescent="0.8">
      <c r="B120" s="93"/>
      <c r="C120" s="93"/>
      <c r="D120" s="93"/>
      <c r="E120" s="93"/>
      <c r="F120" s="93"/>
    </row>
    <row r="121" spans="2:6" x14ac:dyDescent="0.8">
      <c r="B121" s="93"/>
      <c r="C121" s="93"/>
      <c r="D121" s="93"/>
      <c r="E121" s="93"/>
      <c r="F121" s="93"/>
    </row>
    <row r="122" spans="2:6" x14ac:dyDescent="0.8">
      <c r="B122" s="93"/>
      <c r="C122" s="93"/>
      <c r="D122" s="93"/>
      <c r="E122" s="93"/>
      <c r="F122" s="93"/>
    </row>
    <row r="123" spans="2:6" x14ac:dyDescent="0.8">
      <c r="B123" s="93"/>
      <c r="C123" s="93"/>
      <c r="D123" s="93"/>
      <c r="E123" s="93"/>
      <c r="F123" s="93"/>
    </row>
    <row r="124" spans="2:6" x14ac:dyDescent="0.8">
      <c r="B124" s="93"/>
      <c r="C124" s="93"/>
      <c r="D124" s="93"/>
      <c r="E124" s="93"/>
      <c r="F124" s="93"/>
    </row>
    <row r="125" spans="2:6" x14ac:dyDescent="0.8">
      <c r="B125" s="93"/>
      <c r="C125" s="93"/>
      <c r="D125" s="93"/>
      <c r="E125" s="93"/>
      <c r="F125" s="93"/>
    </row>
    <row r="126" spans="2:6" x14ac:dyDescent="0.8">
      <c r="B126" s="93"/>
      <c r="C126" s="93"/>
      <c r="D126" s="93"/>
      <c r="E126" s="93"/>
      <c r="F126" s="93"/>
    </row>
    <row r="127" spans="2:6" x14ac:dyDescent="0.8">
      <c r="B127" s="93"/>
      <c r="C127" s="93"/>
      <c r="D127" s="93"/>
      <c r="E127" s="93"/>
      <c r="F127" s="93"/>
    </row>
    <row r="128" spans="2:6" x14ac:dyDescent="0.8">
      <c r="B128" s="93"/>
      <c r="C128" s="93"/>
      <c r="D128" s="93"/>
      <c r="E128" s="93"/>
      <c r="F128" s="93"/>
    </row>
    <row r="129" spans="2:6" x14ac:dyDescent="0.8">
      <c r="B129" s="93"/>
      <c r="C129" s="93"/>
      <c r="D129" s="93"/>
      <c r="E129" s="93"/>
      <c r="F129" s="93"/>
    </row>
    <row r="130" spans="2:6" x14ac:dyDescent="0.8">
      <c r="B130" s="93"/>
      <c r="C130" s="93"/>
      <c r="D130" s="93"/>
      <c r="E130" s="93"/>
      <c r="F130" s="93"/>
    </row>
    <row r="131" spans="2:6" x14ac:dyDescent="0.8">
      <c r="B131" s="93"/>
      <c r="C131" s="93"/>
      <c r="D131" s="93"/>
      <c r="E131" s="93"/>
      <c r="F131" s="93"/>
    </row>
    <row r="132" spans="2:6" x14ac:dyDescent="0.8">
      <c r="B132" s="93"/>
      <c r="C132" s="93"/>
      <c r="D132" s="93"/>
      <c r="E132" s="93"/>
      <c r="F132" s="93"/>
    </row>
    <row r="133" spans="2:6" x14ac:dyDescent="0.8">
      <c r="B133" s="93"/>
      <c r="C133" s="93"/>
      <c r="D133" s="93"/>
      <c r="E133" s="93"/>
      <c r="F133" s="93"/>
    </row>
    <row r="134" spans="2:6" x14ac:dyDescent="0.8">
      <c r="B134" s="93"/>
      <c r="C134" s="93"/>
      <c r="D134" s="93"/>
      <c r="E134" s="93"/>
      <c r="F134" s="93"/>
    </row>
    <row r="135" spans="2:6" x14ac:dyDescent="0.8">
      <c r="B135" s="93"/>
      <c r="C135" s="93"/>
      <c r="D135" s="93"/>
      <c r="E135" s="93"/>
      <c r="F135" s="93"/>
    </row>
    <row r="136" spans="2:6" x14ac:dyDescent="0.8">
      <c r="B136" s="93"/>
      <c r="C136" s="93"/>
      <c r="D136" s="93"/>
      <c r="E136" s="93"/>
      <c r="F136" s="93"/>
    </row>
    <row r="137" spans="2:6" x14ac:dyDescent="0.8">
      <c r="B137" s="93"/>
      <c r="C137" s="93"/>
      <c r="D137" s="93"/>
      <c r="E137" s="93"/>
      <c r="F137" s="93"/>
    </row>
    <row r="138" spans="2:6" x14ac:dyDescent="0.8">
      <c r="B138" s="93"/>
      <c r="C138" s="93"/>
      <c r="D138" s="93"/>
      <c r="E138" s="93"/>
      <c r="F138" s="93"/>
    </row>
    <row r="139" spans="2:6" x14ac:dyDescent="0.8">
      <c r="B139" s="93"/>
      <c r="C139" s="93"/>
      <c r="D139" s="93"/>
      <c r="E139" s="93"/>
      <c r="F139" s="93"/>
    </row>
    <row r="140" spans="2:6" x14ac:dyDescent="0.8">
      <c r="B140" s="93"/>
      <c r="C140" s="93"/>
      <c r="D140" s="93"/>
      <c r="E140" s="93"/>
      <c r="F140" s="93"/>
    </row>
    <row r="141" spans="2:6" x14ac:dyDescent="0.8">
      <c r="B141" s="93"/>
      <c r="C141" s="93"/>
      <c r="D141" s="93"/>
      <c r="E141" s="93"/>
      <c r="F141" s="93"/>
    </row>
    <row r="142" spans="2:6" x14ac:dyDescent="0.8">
      <c r="B142" s="93"/>
      <c r="C142" s="93"/>
      <c r="D142" s="93"/>
      <c r="E142" s="93"/>
      <c r="F142" s="93"/>
    </row>
    <row r="143" spans="2:6" x14ac:dyDescent="0.8">
      <c r="B143" s="93"/>
      <c r="C143" s="93"/>
      <c r="D143" s="93"/>
      <c r="E143" s="93"/>
      <c r="F143" s="93"/>
    </row>
    <row r="144" spans="2:6" x14ac:dyDescent="0.8">
      <c r="B144" s="93"/>
      <c r="C144" s="93"/>
      <c r="D144" s="93"/>
      <c r="E144" s="93"/>
      <c r="F144" s="93"/>
    </row>
    <row r="145" spans="2:6" x14ac:dyDescent="0.8">
      <c r="B145" s="93"/>
      <c r="C145" s="93"/>
      <c r="D145" s="93"/>
      <c r="E145" s="93"/>
      <c r="F145" s="93"/>
    </row>
    <row r="146" spans="2:6" x14ac:dyDescent="0.8">
      <c r="B146" s="93"/>
      <c r="C146" s="93"/>
      <c r="D146" s="93"/>
      <c r="E146" s="93"/>
      <c r="F146" s="93"/>
    </row>
    <row r="147" spans="2:6" x14ac:dyDescent="0.8">
      <c r="B147" s="93"/>
      <c r="C147" s="93"/>
      <c r="D147" s="93"/>
      <c r="E147" s="93"/>
      <c r="F147" s="93"/>
    </row>
    <row r="148" spans="2:6" x14ac:dyDescent="0.8">
      <c r="B148" s="93"/>
      <c r="C148" s="93"/>
      <c r="D148" s="93"/>
      <c r="E148" s="93"/>
      <c r="F148" s="93"/>
    </row>
    <row r="149" spans="2:6" x14ac:dyDescent="0.8">
      <c r="B149" s="93"/>
      <c r="C149" s="93"/>
      <c r="D149" s="93"/>
      <c r="E149" s="93"/>
      <c r="F149" s="93"/>
    </row>
    <row r="150" spans="2:6" x14ac:dyDescent="0.8">
      <c r="B150" s="93"/>
      <c r="C150" s="93"/>
      <c r="D150" s="93"/>
      <c r="E150" s="93"/>
      <c r="F150" s="93"/>
    </row>
    <row r="151" spans="2:6" x14ac:dyDescent="0.8">
      <c r="B151" s="93"/>
      <c r="C151" s="93"/>
      <c r="D151" s="93"/>
      <c r="E151" s="93"/>
      <c r="F151" s="93"/>
    </row>
    <row r="152" spans="2:6" x14ac:dyDescent="0.8">
      <c r="B152" s="93"/>
      <c r="C152" s="93"/>
      <c r="D152" s="93"/>
      <c r="E152" s="93"/>
      <c r="F152" s="93"/>
    </row>
    <row r="153" spans="2:6" x14ac:dyDescent="0.8">
      <c r="B153" s="93"/>
      <c r="C153" s="93"/>
      <c r="D153" s="93"/>
      <c r="E153" s="93"/>
      <c r="F153" s="93"/>
    </row>
    <row r="154" spans="2:6" x14ac:dyDescent="0.8">
      <c r="B154" s="93"/>
      <c r="C154" s="93"/>
      <c r="D154" s="93"/>
      <c r="E154" s="93"/>
      <c r="F154" s="93"/>
    </row>
    <row r="155" spans="2:6" x14ac:dyDescent="0.8">
      <c r="B155" s="93"/>
      <c r="C155" s="93"/>
      <c r="D155" s="93"/>
      <c r="E155" s="93"/>
      <c r="F155" s="93"/>
    </row>
    <row r="156" spans="2:6" x14ac:dyDescent="0.8">
      <c r="B156" s="93"/>
      <c r="C156" s="93"/>
      <c r="D156" s="93"/>
      <c r="E156" s="93"/>
      <c r="F156" s="93"/>
    </row>
    <row r="157" spans="2:6" x14ac:dyDescent="0.8">
      <c r="B157" s="93"/>
      <c r="C157" s="93"/>
      <c r="D157" s="93"/>
      <c r="E157" s="93"/>
      <c r="F157" s="93"/>
    </row>
    <row r="158" spans="2:6" x14ac:dyDescent="0.8">
      <c r="B158" s="93"/>
      <c r="C158" s="93"/>
      <c r="D158" s="93"/>
      <c r="E158" s="93"/>
      <c r="F158" s="93"/>
    </row>
  </sheetData>
  <mergeCells count="6">
    <mergeCell ref="E4:F4"/>
    <mergeCell ref="B2:G2"/>
    <mergeCell ref="C4:D5"/>
    <mergeCell ref="I4:J4"/>
    <mergeCell ref="B4:B5"/>
    <mergeCell ref="G4:G5"/>
  </mergeCells>
  <phoneticPr fontId="0" type="noConversion"/>
  <hyperlinks>
    <hyperlink ref="I4:J4" location="'البيانات '!A1" display="العودة إلى صفحة البيانات" xr:uid="{95CE186E-202A-4311-ACF9-0F3E194EA7E9}"/>
  </hyperlinks>
  <printOptions horizontalCentered="1" gridLinesSet="0"/>
  <pageMargins left="0.27559055118110237" right="0.27559055118110237" top="0.35433070866141736" bottom="0.35433070866141736" header="0.51181102362204722" footer="7.874015748031496E-2"/>
  <pageSetup paperSize="9" scale="75" fitToHeight="0" orientation="portrait" r:id="rId1"/>
  <headerFooter alignWithMargins="0">
    <oddFooter>&amp;C&amp;"AF_Najed,Normal Traditional"&amp;12&amp;K0070C0صفحة &amp;P من &amp;N</oddFooter>
  </headerFooter>
  <rowBreaks count="2" manualBreakCount="2">
    <brk id="42" min="1" max="6" man="1"/>
    <brk id="75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B043E-AED5-4E83-8874-5EF55E671A58}">
  <dimension ref="A3:E8"/>
  <sheetViews>
    <sheetView showGridLines="0" rightToLeft="1" zoomScale="90" zoomScaleNormal="90" workbookViewId="0">
      <selection activeCell="C15" sqref="C15"/>
    </sheetView>
  </sheetViews>
  <sheetFormatPr defaultRowHeight="12.5" x14ac:dyDescent="0.25"/>
  <cols>
    <col min="1" max="1" width="3" style="129" customWidth="1"/>
    <col min="2" max="2" width="20.81640625" style="129" customWidth="1"/>
    <col min="3" max="3" width="67" style="129" customWidth="1"/>
    <col min="4" max="4" width="12.1796875" style="129" customWidth="1"/>
    <col min="5" max="5" width="21.36328125" style="129" customWidth="1"/>
    <col min="6" max="256" width="8.7265625" style="129"/>
    <col min="257" max="257" width="3" style="129" customWidth="1"/>
    <col min="258" max="258" width="20.81640625" style="129" customWidth="1"/>
    <col min="259" max="259" width="67" style="129" customWidth="1"/>
    <col min="260" max="260" width="12.1796875" style="129" customWidth="1"/>
    <col min="261" max="261" width="21.36328125" style="129" customWidth="1"/>
    <col min="262" max="512" width="8.7265625" style="129"/>
    <col min="513" max="513" width="3" style="129" customWidth="1"/>
    <col min="514" max="514" width="20.81640625" style="129" customWidth="1"/>
    <col min="515" max="515" width="67" style="129" customWidth="1"/>
    <col min="516" max="516" width="12.1796875" style="129" customWidth="1"/>
    <col min="517" max="517" width="21.36328125" style="129" customWidth="1"/>
    <col min="518" max="768" width="8.7265625" style="129"/>
    <col min="769" max="769" width="3" style="129" customWidth="1"/>
    <col min="770" max="770" width="20.81640625" style="129" customWidth="1"/>
    <col min="771" max="771" width="67" style="129" customWidth="1"/>
    <col min="772" max="772" width="12.1796875" style="129" customWidth="1"/>
    <col min="773" max="773" width="21.36328125" style="129" customWidth="1"/>
    <col min="774" max="1024" width="8.7265625" style="129"/>
    <col min="1025" max="1025" width="3" style="129" customWidth="1"/>
    <col min="1026" max="1026" width="20.81640625" style="129" customWidth="1"/>
    <col min="1027" max="1027" width="67" style="129" customWidth="1"/>
    <col min="1028" max="1028" width="12.1796875" style="129" customWidth="1"/>
    <col min="1029" max="1029" width="21.36328125" style="129" customWidth="1"/>
    <col min="1030" max="1280" width="8.7265625" style="129"/>
    <col min="1281" max="1281" width="3" style="129" customWidth="1"/>
    <col min="1282" max="1282" width="20.81640625" style="129" customWidth="1"/>
    <col min="1283" max="1283" width="67" style="129" customWidth="1"/>
    <col min="1284" max="1284" width="12.1796875" style="129" customWidth="1"/>
    <col min="1285" max="1285" width="21.36328125" style="129" customWidth="1"/>
    <col min="1286" max="1536" width="8.7265625" style="129"/>
    <col min="1537" max="1537" width="3" style="129" customWidth="1"/>
    <col min="1538" max="1538" width="20.81640625" style="129" customWidth="1"/>
    <col min="1539" max="1539" width="67" style="129" customWidth="1"/>
    <col min="1540" max="1540" width="12.1796875" style="129" customWidth="1"/>
    <col min="1541" max="1541" width="21.36328125" style="129" customWidth="1"/>
    <col min="1542" max="1792" width="8.7265625" style="129"/>
    <col min="1793" max="1793" width="3" style="129" customWidth="1"/>
    <col min="1794" max="1794" width="20.81640625" style="129" customWidth="1"/>
    <col min="1795" max="1795" width="67" style="129" customWidth="1"/>
    <col min="1796" max="1796" width="12.1796875" style="129" customWidth="1"/>
    <col min="1797" max="1797" width="21.36328125" style="129" customWidth="1"/>
    <col min="1798" max="2048" width="8.7265625" style="129"/>
    <col min="2049" max="2049" width="3" style="129" customWidth="1"/>
    <col min="2050" max="2050" width="20.81640625" style="129" customWidth="1"/>
    <col min="2051" max="2051" width="67" style="129" customWidth="1"/>
    <col min="2052" max="2052" width="12.1796875" style="129" customWidth="1"/>
    <col min="2053" max="2053" width="21.36328125" style="129" customWidth="1"/>
    <col min="2054" max="2304" width="8.7265625" style="129"/>
    <col min="2305" max="2305" width="3" style="129" customWidth="1"/>
    <col min="2306" max="2306" width="20.81640625" style="129" customWidth="1"/>
    <col min="2307" max="2307" width="67" style="129" customWidth="1"/>
    <col min="2308" max="2308" width="12.1796875" style="129" customWidth="1"/>
    <col min="2309" max="2309" width="21.36328125" style="129" customWidth="1"/>
    <col min="2310" max="2560" width="8.7265625" style="129"/>
    <col min="2561" max="2561" width="3" style="129" customWidth="1"/>
    <col min="2562" max="2562" width="20.81640625" style="129" customWidth="1"/>
    <col min="2563" max="2563" width="67" style="129" customWidth="1"/>
    <col min="2564" max="2564" width="12.1796875" style="129" customWidth="1"/>
    <col min="2565" max="2565" width="21.36328125" style="129" customWidth="1"/>
    <col min="2566" max="2816" width="8.7265625" style="129"/>
    <col min="2817" max="2817" width="3" style="129" customWidth="1"/>
    <col min="2818" max="2818" width="20.81640625" style="129" customWidth="1"/>
    <col min="2819" max="2819" width="67" style="129" customWidth="1"/>
    <col min="2820" max="2820" width="12.1796875" style="129" customWidth="1"/>
    <col min="2821" max="2821" width="21.36328125" style="129" customWidth="1"/>
    <col min="2822" max="3072" width="8.7265625" style="129"/>
    <col min="3073" max="3073" width="3" style="129" customWidth="1"/>
    <col min="3074" max="3074" width="20.81640625" style="129" customWidth="1"/>
    <col min="3075" max="3075" width="67" style="129" customWidth="1"/>
    <col min="3076" max="3076" width="12.1796875" style="129" customWidth="1"/>
    <col min="3077" max="3077" width="21.36328125" style="129" customWidth="1"/>
    <col min="3078" max="3328" width="8.7265625" style="129"/>
    <col min="3329" max="3329" width="3" style="129" customWidth="1"/>
    <col min="3330" max="3330" width="20.81640625" style="129" customWidth="1"/>
    <col min="3331" max="3331" width="67" style="129" customWidth="1"/>
    <col min="3332" max="3332" width="12.1796875" style="129" customWidth="1"/>
    <col min="3333" max="3333" width="21.36328125" style="129" customWidth="1"/>
    <col min="3334" max="3584" width="8.7265625" style="129"/>
    <col min="3585" max="3585" width="3" style="129" customWidth="1"/>
    <col min="3586" max="3586" width="20.81640625" style="129" customWidth="1"/>
    <col min="3587" max="3587" width="67" style="129" customWidth="1"/>
    <col min="3588" max="3588" width="12.1796875" style="129" customWidth="1"/>
    <col min="3589" max="3589" width="21.36328125" style="129" customWidth="1"/>
    <col min="3590" max="3840" width="8.7265625" style="129"/>
    <col min="3841" max="3841" width="3" style="129" customWidth="1"/>
    <col min="3842" max="3842" width="20.81640625" style="129" customWidth="1"/>
    <col min="3843" max="3843" width="67" style="129" customWidth="1"/>
    <col min="3844" max="3844" width="12.1796875" style="129" customWidth="1"/>
    <col min="3845" max="3845" width="21.36328125" style="129" customWidth="1"/>
    <col min="3846" max="4096" width="8.7265625" style="129"/>
    <col min="4097" max="4097" width="3" style="129" customWidth="1"/>
    <col min="4098" max="4098" width="20.81640625" style="129" customWidth="1"/>
    <col min="4099" max="4099" width="67" style="129" customWidth="1"/>
    <col min="4100" max="4100" width="12.1796875" style="129" customWidth="1"/>
    <col min="4101" max="4101" width="21.36328125" style="129" customWidth="1"/>
    <col min="4102" max="4352" width="8.7265625" style="129"/>
    <col min="4353" max="4353" width="3" style="129" customWidth="1"/>
    <col min="4354" max="4354" width="20.81640625" style="129" customWidth="1"/>
    <col min="4355" max="4355" width="67" style="129" customWidth="1"/>
    <col min="4356" max="4356" width="12.1796875" style="129" customWidth="1"/>
    <col min="4357" max="4357" width="21.36328125" style="129" customWidth="1"/>
    <col min="4358" max="4608" width="8.7265625" style="129"/>
    <col min="4609" max="4609" width="3" style="129" customWidth="1"/>
    <col min="4610" max="4610" width="20.81640625" style="129" customWidth="1"/>
    <col min="4611" max="4611" width="67" style="129" customWidth="1"/>
    <col min="4612" max="4612" width="12.1796875" style="129" customWidth="1"/>
    <col min="4613" max="4613" width="21.36328125" style="129" customWidth="1"/>
    <col min="4614" max="4864" width="8.7265625" style="129"/>
    <col min="4865" max="4865" width="3" style="129" customWidth="1"/>
    <col min="4866" max="4866" width="20.81640625" style="129" customWidth="1"/>
    <col min="4867" max="4867" width="67" style="129" customWidth="1"/>
    <col min="4868" max="4868" width="12.1796875" style="129" customWidth="1"/>
    <col min="4869" max="4869" width="21.36328125" style="129" customWidth="1"/>
    <col min="4870" max="5120" width="8.7265625" style="129"/>
    <col min="5121" max="5121" width="3" style="129" customWidth="1"/>
    <col min="5122" max="5122" width="20.81640625" style="129" customWidth="1"/>
    <col min="5123" max="5123" width="67" style="129" customWidth="1"/>
    <col min="5124" max="5124" width="12.1796875" style="129" customWidth="1"/>
    <col min="5125" max="5125" width="21.36328125" style="129" customWidth="1"/>
    <col min="5126" max="5376" width="8.7265625" style="129"/>
    <col min="5377" max="5377" width="3" style="129" customWidth="1"/>
    <col min="5378" max="5378" width="20.81640625" style="129" customWidth="1"/>
    <col min="5379" max="5379" width="67" style="129" customWidth="1"/>
    <col min="5380" max="5380" width="12.1796875" style="129" customWidth="1"/>
    <col min="5381" max="5381" width="21.36328125" style="129" customWidth="1"/>
    <col min="5382" max="5632" width="8.7265625" style="129"/>
    <col min="5633" max="5633" width="3" style="129" customWidth="1"/>
    <col min="5634" max="5634" width="20.81640625" style="129" customWidth="1"/>
    <col min="5635" max="5635" width="67" style="129" customWidth="1"/>
    <col min="5636" max="5636" width="12.1796875" style="129" customWidth="1"/>
    <col min="5637" max="5637" width="21.36328125" style="129" customWidth="1"/>
    <col min="5638" max="5888" width="8.7265625" style="129"/>
    <col min="5889" max="5889" width="3" style="129" customWidth="1"/>
    <col min="5890" max="5890" width="20.81640625" style="129" customWidth="1"/>
    <col min="5891" max="5891" width="67" style="129" customWidth="1"/>
    <col min="5892" max="5892" width="12.1796875" style="129" customWidth="1"/>
    <col min="5893" max="5893" width="21.36328125" style="129" customWidth="1"/>
    <col min="5894" max="6144" width="8.7265625" style="129"/>
    <col min="6145" max="6145" width="3" style="129" customWidth="1"/>
    <col min="6146" max="6146" width="20.81640625" style="129" customWidth="1"/>
    <col min="6147" max="6147" width="67" style="129" customWidth="1"/>
    <col min="6148" max="6148" width="12.1796875" style="129" customWidth="1"/>
    <col min="6149" max="6149" width="21.36328125" style="129" customWidth="1"/>
    <col min="6150" max="6400" width="8.7265625" style="129"/>
    <col min="6401" max="6401" width="3" style="129" customWidth="1"/>
    <col min="6402" max="6402" width="20.81640625" style="129" customWidth="1"/>
    <col min="6403" max="6403" width="67" style="129" customWidth="1"/>
    <col min="6404" max="6404" width="12.1796875" style="129" customWidth="1"/>
    <col min="6405" max="6405" width="21.36328125" style="129" customWidth="1"/>
    <col min="6406" max="6656" width="8.7265625" style="129"/>
    <col min="6657" max="6657" width="3" style="129" customWidth="1"/>
    <col min="6658" max="6658" width="20.81640625" style="129" customWidth="1"/>
    <col min="6659" max="6659" width="67" style="129" customWidth="1"/>
    <col min="6660" max="6660" width="12.1796875" style="129" customWidth="1"/>
    <col min="6661" max="6661" width="21.36328125" style="129" customWidth="1"/>
    <col min="6662" max="6912" width="8.7265625" style="129"/>
    <col min="6913" max="6913" width="3" style="129" customWidth="1"/>
    <col min="6914" max="6914" width="20.81640625" style="129" customWidth="1"/>
    <col min="6915" max="6915" width="67" style="129" customWidth="1"/>
    <col min="6916" max="6916" width="12.1796875" style="129" customWidth="1"/>
    <col min="6917" max="6917" width="21.36328125" style="129" customWidth="1"/>
    <col min="6918" max="7168" width="8.7265625" style="129"/>
    <col min="7169" max="7169" width="3" style="129" customWidth="1"/>
    <col min="7170" max="7170" width="20.81640625" style="129" customWidth="1"/>
    <col min="7171" max="7171" width="67" style="129" customWidth="1"/>
    <col min="7172" max="7172" width="12.1796875" style="129" customWidth="1"/>
    <col min="7173" max="7173" width="21.36328125" style="129" customWidth="1"/>
    <col min="7174" max="7424" width="8.7265625" style="129"/>
    <col min="7425" max="7425" width="3" style="129" customWidth="1"/>
    <col min="7426" max="7426" width="20.81640625" style="129" customWidth="1"/>
    <col min="7427" max="7427" width="67" style="129" customWidth="1"/>
    <col min="7428" max="7428" width="12.1796875" style="129" customWidth="1"/>
    <col min="7429" max="7429" width="21.36328125" style="129" customWidth="1"/>
    <col min="7430" max="7680" width="8.7265625" style="129"/>
    <col min="7681" max="7681" width="3" style="129" customWidth="1"/>
    <col min="7682" max="7682" width="20.81640625" style="129" customWidth="1"/>
    <col min="7683" max="7683" width="67" style="129" customWidth="1"/>
    <col min="7684" max="7684" width="12.1796875" style="129" customWidth="1"/>
    <col min="7685" max="7685" width="21.36328125" style="129" customWidth="1"/>
    <col min="7686" max="7936" width="8.7265625" style="129"/>
    <col min="7937" max="7937" width="3" style="129" customWidth="1"/>
    <col min="7938" max="7938" width="20.81640625" style="129" customWidth="1"/>
    <col min="7939" max="7939" width="67" style="129" customWidth="1"/>
    <col min="7940" max="7940" width="12.1796875" style="129" customWidth="1"/>
    <col min="7941" max="7941" width="21.36328125" style="129" customWidth="1"/>
    <col min="7942" max="8192" width="8.7265625" style="129"/>
    <col min="8193" max="8193" width="3" style="129" customWidth="1"/>
    <col min="8194" max="8194" width="20.81640625" style="129" customWidth="1"/>
    <col min="8195" max="8195" width="67" style="129" customWidth="1"/>
    <col min="8196" max="8196" width="12.1796875" style="129" customWidth="1"/>
    <col min="8197" max="8197" width="21.36328125" style="129" customWidth="1"/>
    <col min="8198" max="8448" width="8.7265625" style="129"/>
    <col min="8449" max="8449" width="3" style="129" customWidth="1"/>
    <col min="8450" max="8450" width="20.81640625" style="129" customWidth="1"/>
    <col min="8451" max="8451" width="67" style="129" customWidth="1"/>
    <col min="8452" max="8452" width="12.1796875" style="129" customWidth="1"/>
    <col min="8453" max="8453" width="21.36328125" style="129" customWidth="1"/>
    <col min="8454" max="8704" width="8.7265625" style="129"/>
    <col min="8705" max="8705" width="3" style="129" customWidth="1"/>
    <col min="8706" max="8706" width="20.81640625" style="129" customWidth="1"/>
    <col min="8707" max="8707" width="67" style="129" customWidth="1"/>
    <col min="8708" max="8708" width="12.1796875" style="129" customWidth="1"/>
    <col min="8709" max="8709" width="21.36328125" style="129" customWidth="1"/>
    <col min="8710" max="8960" width="8.7265625" style="129"/>
    <col min="8961" max="8961" width="3" style="129" customWidth="1"/>
    <col min="8962" max="8962" width="20.81640625" style="129" customWidth="1"/>
    <col min="8963" max="8963" width="67" style="129" customWidth="1"/>
    <col min="8964" max="8964" width="12.1796875" style="129" customWidth="1"/>
    <col min="8965" max="8965" width="21.36328125" style="129" customWidth="1"/>
    <col min="8966" max="9216" width="8.7265625" style="129"/>
    <col min="9217" max="9217" width="3" style="129" customWidth="1"/>
    <col min="9218" max="9218" width="20.81640625" style="129" customWidth="1"/>
    <col min="9219" max="9219" width="67" style="129" customWidth="1"/>
    <col min="9220" max="9220" width="12.1796875" style="129" customWidth="1"/>
    <col min="9221" max="9221" width="21.36328125" style="129" customWidth="1"/>
    <col min="9222" max="9472" width="8.7265625" style="129"/>
    <col min="9473" max="9473" width="3" style="129" customWidth="1"/>
    <col min="9474" max="9474" width="20.81640625" style="129" customWidth="1"/>
    <col min="9475" max="9475" width="67" style="129" customWidth="1"/>
    <col min="9476" max="9476" width="12.1796875" style="129" customWidth="1"/>
    <col min="9477" max="9477" width="21.36328125" style="129" customWidth="1"/>
    <col min="9478" max="9728" width="8.7265625" style="129"/>
    <col min="9729" max="9729" width="3" style="129" customWidth="1"/>
    <col min="9730" max="9730" width="20.81640625" style="129" customWidth="1"/>
    <col min="9731" max="9731" width="67" style="129" customWidth="1"/>
    <col min="9732" max="9732" width="12.1796875" style="129" customWidth="1"/>
    <col min="9733" max="9733" width="21.36328125" style="129" customWidth="1"/>
    <col min="9734" max="9984" width="8.7265625" style="129"/>
    <col min="9985" max="9985" width="3" style="129" customWidth="1"/>
    <col min="9986" max="9986" width="20.81640625" style="129" customWidth="1"/>
    <col min="9987" max="9987" width="67" style="129" customWidth="1"/>
    <col min="9988" max="9988" width="12.1796875" style="129" customWidth="1"/>
    <col min="9989" max="9989" width="21.36328125" style="129" customWidth="1"/>
    <col min="9990" max="10240" width="8.7265625" style="129"/>
    <col min="10241" max="10241" width="3" style="129" customWidth="1"/>
    <col min="10242" max="10242" width="20.81640625" style="129" customWidth="1"/>
    <col min="10243" max="10243" width="67" style="129" customWidth="1"/>
    <col min="10244" max="10244" width="12.1796875" style="129" customWidth="1"/>
    <col min="10245" max="10245" width="21.36328125" style="129" customWidth="1"/>
    <col min="10246" max="10496" width="8.7265625" style="129"/>
    <col min="10497" max="10497" width="3" style="129" customWidth="1"/>
    <col min="10498" max="10498" width="20.81640625" style="129" customWidth="1"/>
    <col min="10499" max="10499" width="67" style="129" customWidth="1"/>
    <col min="10500" max="10500" width="12.1796875" style="129" customWidth="1"/>
    <col min="10501" max="10501" width="21.36328125" style="129" customWidth="1"/>
    <col min="10502" max="10752" width="8.7265625" style="129"/>
    <col min="10753" max="10753" width="3" style="129" customWidth="1"/>
    <col min="10754" max="10754" width="20.81640625" style="129" customWidth="1"/>
    <col min="10755" max="10755" width="67" style="129" customWidth="1"/>
    <col min="10756" max="10756" width="12.1796875" style="129" customWidth="1"/>
    <col min="10757" max="10757" width="21.36328125" style="129" customWidth="1"/>
    <col min="10758" max="11008" width="8.7265625" style="129"/>
    <col min="11009" max="11009" width="3" style="129" customWidth="1"/>
    <col min="11010" max="11010" width="20.81640625" style="129" customWidth="1"/>
    <col min="11011" max="11011" width="67" style="129" customWidth="1"/>
    <col min="11012" max="11012" width="12.1796875" style="129" customWidth="1"/>
    <col min="11013" max="11013" width="21.36328125" style="129" customWidth="1"/>
    <col min="11014" max="11264" width="8.7265625" style="129"/>
    <col min="11265" max="11265" width="3" style="129" customWidth="1"/>
    <col min="11266" max="11266" width="20.81640625" style="129" customWidth="1"/>
    <col min="11267" max="11267" width="67" style="129" customWidth="1"/>
    <col min="11268" max="11268" width="12.1796875" style="129" customWidth="1"/>
    <col min="11269" max="11269" width="21.36328125" style="129" customWidth="1"/>
    <col min="11270" max="11520" width="8.7265625" style="129"/>
    <col min="11521" max="11521" width="3" style="129" customWidth="1"/>
    <col min="11522" max="11522" width="20.81640625" style="129" customWidth="1"/>
    <col min="11523" max="11523" width="67" style="129" customWidth="1"/>
    <col min="11524" max="11524" width="12.1796875" style="129" customWidth="1"/>
    <col min="11525" max="11525" width="21.36328125" style="129" customWidth="1"/>
    <col min="11526" max="11776" width="8.7265625" style="129"/>
    <col min="11777" max="11777" width="3" style="129" customWidth="1"/>
    <col min="11778" max="11778" width="20.81640625" style="129" customWidth="1"/>
    <col min="11779" max="11779" width="67" style="129" customWidth="1"/>
    <col min="11780" max="11780" width="12.1796875" style="129" customWidth="1"/>
    <col min="11781" max="11781" width="21.36328125" style="129" customWidth="1"/>
    <col min="11782" max="12032" width="8.7265625" style="129"/>
    <col min="12033" max="12033" width="3" style="129" customWidth="1"/>
    <col min="12034" max="12034" width="20.81640625" style="129" customWidth="1"/>
    <col min="12035" max="12035" width="67" style="129" customWidth="1"/>
    <col min="12036" max="12036" width="12.1796875" style="129" customWidth="1"/>
    <col min="12037" max="12037" width="21.36328125" style="129" customWidth="1"/>
    <col min="12038" max="12288" width="8.7265625" style="129"/>
    <col min="12289" max="12289" width="3" style="129" customWidth="1"/>
    <col min="12290" max="12290" width="20.81640625" style="129" customWidth="1"/>
    <col min="12291" max="12291" width="67" style="129" customWidth="1"/>
    <col min="12292" max="12292" width="12.1796875" style="129" customWidth="1"/>
    <col min="12293" max="12293" width="21.36328125" style="129" customWidth="1"/>
    <col min="12294" max="12544" width="8.7265625" style="129"/>
    <col min="12545" max="12545" width="3" style="129" customWidth="1"/>
    <col min="12546" max="12546" width="20.81640625" style="129" customWidth="1"/>
    <col min="12547" max="12547" width="67" style="129" customWidth="1"/>
    <col min="12548" max="12548" width="12.1796875" style="129" customWidth="1"/>
    <col min="12549" max="12549" width="21.36328125" style="129" customWidth="1"/>
    <col min="12550" max="12800" width="8.7265625" style="129"/>
    <col min="12801" max="12801" width="3" style="129" customWidth="1"/>
    <col min="12802" max="12802" width="20.81640625" style="129" customWidth="1"/>
    <col min="12803" max="12803" width="67" style="129" customWidth="1"/>
    <col min="12804" max="12804" width="12.1796875" style="129" customWidth="1"/>
    <col min="12805" max="12805" width="21.36328125" style="129" customWidth="1"/>
    <col min="12806" max="13056" width="8.7265625" style="129"/>
    <col min="13057" max="13057" width="3" style="129" customWidth="1"/>
    <col min="13058" max="13058" width="20.81640625" style="129" customWidth="1"/>
    <col min="13059" max="13059" width="67" style="129" customWidth="1"/>
    <col min="13060" max="13060" width="12.1796875" style="129" customWidth="1"/>
    <col min="13061" max="13061" width="21.36328125" style="129" customWidth="1"/>
    <col min="13062" max="13312" width="8.7265625" style="129"/>
    <col min="13313" max="13313" width="3" style="129" customWidth="1"/>
    <col min="13314" max="13314" width="20.81640625" style="129" customWidth="1"/>
    <col min="13315" max="13315" width="67" style="129" customWidth="1"/>
    <col min="13316" max="13316" width="12.1796875" style="129" customWidth="1"/>
    <col min="13317" max="13317" width="21.36328125" style="129" customWidth="1"/>
    <col min="13318" max="13568" width="8.7265625" style="129"/>
    <col min="13569" max="13569" width="3" style="129" customWidth="1"/>
    <col min="13570" max="13570" width="20.81640625" style="129" customWidth="1"/>
    <col min="13571" max="13571" width="67" style="129" customWidth="1"/>
    <col min="13572" max="13572" width="12.1796875" style="129" customWidth="1"/>
    <col min="13573" max="13573" width="21.36328125" style="129" customWidth="1"/>
    <col min="13574" max="13824" width="8.7265625" style="129"/>
    <col min="13825" max="13825" width="3" style="129" customWidth="1"/>
    <col min="13826" max="13826" width="20.81640625" style="129" customWidth="1"/>
    <col min="13827" max="13827" width="67" style="129" customWidth="1"/>
    <col min="13828" max="13828" width="12.1796875" style="129" customWidth="1"/>
    <col min="13829" max="13829" width="21.36328125" style="129" customWidth="1"/>
    <col min="13830" max="14080" width="8.7265625" style="129"/>
    <col min="14081" max="14081" width="3" style="129" customWidth="1"/>
    <col min="14082" max="14082" width="20.81640625" style="129" customWidth="1"/>
    <col min="14083" max="14083" width="67" style="129" customWidth="1"/>
    <col min="14084" max="14084" width="12.1796875" style="129" customWidth="1"/>
    <col min="14085" max="14085" width="21.36328125" style="129" customWidth="1"/>
    <col min="14086" max="14336" width="8.7265625" style="129"/>
    <col min="14337" max="14337" width="3" style="129" customWidth="1"/>
    <col min="14338" max="14338" width="20.81640625" style="129" customWidth="1"/>
    <col min="14339" max="14339" width="67" style="129" customWidth="1"/>
    <col min="14340" max="14340" width="12.1796875" style="129" customWidth="1"/>
    <col min="14341" max="14341" width="21.36328125" style="129" customWidth="1"/>
    <col min="14342" max="14592" width="8.7265625" style="129"/>
    <col min="14593" max="14593" width="3" style="129" customWidth="1"/>
    <col min="14594" max="14594" width="20.81640625" style="129" customWidth="1"/>
    <col min="14595" max="14595" width="67" style="129" customWidth="1"/>
    <col min="14596" max="14596" width="12.1796875" style="129" customWidth="1"/>
    <col min="14597" max="14597" width="21.36328125" style="129" customWidth="1"/>
    <col min="14598" max="14848" width="8.7265625" style="129"/>
    <col min="14849" max="14849" width="3" style="129" customWidth="1"/>
    <col min="14850" max="14850" width="20.81640625" style="129" customWidth="1"/>
    <col min="14851" max="14851" width="67" style="129" customWidth="1"/>
    <col min="14852" max="14852" width="12.1796875" style="129" customWidth="1"/>
    <col min="14853" max="14853" width="21.36328125" style="129" customWidth="1"/>
    <col min="14854" max="15104" width="8.7265625" style="129"/>
    <col min="15105" max="15105" width="3" style="129" customWidth="1"/>
    <col min="15106" max="15106" width="20.81640625" style="129" customWidth="1"/>
    <col min="15107" max="15107" width="67" style="129" customWidth="1"/>
    <col min="15108" max="15108" width="12.1796875" style="129" customWidth="1"/>
    <col min="15109" max="15109" width="21.36328125" style="129" customWidth="1"/>
    <col min="15110" max="15360" width="8.7265625" style="129"/>
    <col min="15361" max="15361" width="3" style="129" customWidth="1"/>
    <col min="15362" max="15362" width="20.81640625" style="129" customWidth="1"/>
    <col min="15363" max="15363" width="67" style="129" customWidth="1"/>
    <col min="15364" max="15364" width="12.1796875" style="129" customWidth="1"/>
    <col min="15365" max="15365" width="21.36328125" style="129" customWidth="1"/>
    <col min="15366" max="15616" width="8.7265625" style="129"/>
    <col min="15617" max="15617" width="3" style="129" customWidth="1"/>
    <col min="15618" max="15618" width="20.81640625" style="129" customWidth="1"/>
    <col min="15619" max="15619" width="67" style="129" customWidth="1"/>
    <col min="15620" max="15620" width="12.1796875" style="129" customWidth="1"/>
    <col min="15621" max="15621" width="21.36328125" style="129" customWidth="1"/>
    <col min="15622" max="15872" width="8.7265625" style="129"/>
    <col min="15873" max="15873" width="3" style="129" customWidth="1"/>
    <col min="15874" max="15874" width="20.81640625" style="129" customWidth="1"/>
    <col min="15875" max="15875" width="67" style="129" customWidth="1"/>
    <col min="15876" max="15876" width="12.1796875" style="129" customWidth="1"/>
    <col min="15877" max="15877" width="21.36328125" style="129" customWidth="1"/>
    <col min="15878" max="16128" width="8.7265625" style="129"/>
    <col min="16129" max="16129" width="3" style="129" customWidth="1"/>
    <col min="16130" max="16130" width="20.81640625" style="129" customWidth="1"/>
    <col min="16131" max="16131" width="67" style="129" customWidth="1"/>
    <col min="16132" max="16132" width="12.1796875" style="129" customWidth="1"/>
    <col min="16133" max="16133" width="21.36328125" style="129" customWidth="1"/>
    <col min="16134" max="16384" width="8.7265625" style="129"/>
  </cols>
  <sheetData>
    <row r="3" spans="1:5" ht="13" thickBot="1" x14ac:dyDescent="0.3"/>
    <row r="4" spans="1:5" ht="41" x14ac:dyDescent="0.25">
      <c r="A4" s="137" t="s">
        <v>299</v>
      </c>
      <c r="B4" s="138" t="s">
        <v>300</v>
      </c>
      <c r="C4" s="138" t="s">
        <v>301</v>
      </c>
      <c r="D4" s="138" t="s">
        <v>302</v>
      </c>
      <c r="E4" s="139" t="s">
        <v>303</v>
      </c>
    </row>
    <row r="5" spans="1:5" ht="38" x14ac:dyDescent="0.25">
      <c r="A5" s="140">
        <v>1</v>
      </c>
      <c r="B5" s="278" t="s">
        <v>1</v>
      </c>
      <c r="C5" s="279" t="s">
        <v>349</v>
      </c>
      <c r="D5" s="141" t="s">
        <v>304</v>
      </c>
      <c r="E5" s="133" t="s">
        <v>305</v>
      </c>
    </row>
    <row r="6" spans="1:5" ht="38" x14ac:dyDescent="0.25">
      <c r="A6" s="140">
        <v>2</v>
      </c>
      <c r="B6" s="278" t="s">
        <v>38</v>
      </c>
      <c r="C6" s="279" t="s">
        <v>306</v>
      </c>
      <c r="D6" s="141" t="s">
        <v>0</v>
      </c>
      <c r="E6" s="133" t="s">
        <v>305</v>
      </c>
    </row>
    <row r="7" spans="1:5" ht="19" x14ac:dyDescent="0.25">
      <c r="A7" s="140">
        <v>3</v>
      </c>
      <c r="B7" s="278" t="s">
        <v>350</v>
      </c>
      <c r="C7" s="279" t="s">
        <v>351</v>
      </c>
      <c r="D7" s="141" t="s">
        <v>0</v>
      </c>
      <c r="E7" s="133" t="s">
        <v>305</v>
      </c>
    </row>
    <row r="8" spans="1:5" ht="19.5" thickBot="1" x14ac:dyDescent="0.3">
      <c r="A8" s="142">
        <v>4</v>
      </c>
      <c r="B8" s="280" t="s">
        <v>352</v>
      </c>
      <c r="C8" s="281" t="s">
        <v>353</v>
      </c>
      <c r="D8" s="143" t="s">
        <v>0</v>
      </c>
      <c r="E8" s="144" t="s">
        <v>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B02A-6A61-4C8F-8BB7-CFC94444EECE}">
  <dimension ref="B2:H19"/>
  <sheetViews>
    <sheetView showGridLines="0" rightToLeft="1" zoomScale="90" zoomScaleNormal="90" workbookViewId="0"/>
  </sheetViews>
  <sheetFormatPr defaultRowHeight="12.5" x14ac:dyDescent="0.25"/>
  <cols>
    <col min="1" max="1" width="8.7265625" style="129"/>
    <col min="2" max="2" width="11.54296875" style="129" customWidth="1"/>
    <col min="3" max="3" width="139.90625" style="129" customWidth="1"/>
    <col min="4" max="4" width="20.90625" style="129" bestFit="1" customWidth="1"/>
    <col min="5" max="257" width="8.7265625" style="129"/>
    <col min="258" max="258" width="11.54296875" style="129" customWidth="1"/>
    <col min="259" max="259" width="139.90625" style="129" customWidth="1"/>
    <col min="260" max="260" width="20.90625" style="129" bestFit="1" customWidth="1"/>
    <col min="261" max="513" width="8.7265625" style="129"/>
    <col min="514" max="514" width="11.54296875" style="129" customWidth="1"/>
    <col min="515" max="515" width="139.90625" style="129" customWidth="1"/>
    <col min="516" max="516" width="20.90625" style="129" bestFit="1" customWidth="1"/>
    <col min="517" max="769" width="8.7265625" style="129"/>
    <col min="770" max="770" width="11.54296875" style="129" customWidth="1"/>
    <col min="771" max="771" width="139.90625" style="129" customWidth="1"/>
    <col min="772" max="772" width="20.90625" style="129" bestFit="1" customWidth="1"/>
    <col min="773" max="1025" width="8.7265625" style="129"/>
    <col min="1026" max="1026" width="11.54296875" style="129" customWidth="1"/>
    <col min="1027" max="1027" width="139.90625" style="129" customWidth="1"/>
    <col min="1028" max="1028" width="20.90625" style="129" bestFit="1" customWidth="1"/>
    <col min="1029" max="1281" width="8.7265625" style="129"/>
    <col min="1282" max="1282" width="11.54296875" style="129" customWidth="1"/>
    <col min="1283" max="1283" width="139.90625" style="129" customWidth="1"/>
    <col min="1284" max="1284" width="20.90625" style="129" bestFit="1" customWidth="1"/>
    <col min="1285" max="1537" width="8.7265625" style="129"/>
    <col min="1538" max="1538" width="11.54296875" style="129" customWidth="1"/>
    <col min="1539" max="1539" width="139.90625" style="129" customWidth="1"/>
    <col min="1540" max="1540" width="20.90625" style="129" bestFit="1" customWidth="1"/>
    <col min="1541" max="1793" width="8.7265625" style="129"/>
    <col min="1794" max="1794" width="11.54296875" style="129" customWidth="1"/>
    <col min="1795" max="1795" width="139.90625" style="129" customWidth="1"/>
    <col min="1796" max="1796" width="20.90625" style="129" bestFit="1" customWidth="1"/>
    <col min="1797" max="2049" width="8.7265625" style="129"/>
    <col min="2050" max="2050" width="11.54296875" style="129" customWidth="1"/>
    <col min="2051" max="2051" width="139.90625" style="129" customWidth="1"/>
    <col min="2052" max="2052" width="20.90625" style="129" bestFit="1" customWidth="1"/>
    <col min="2053" max="2305" width="8.7265625" style="129"/>
    <col min="2306" max="2306" width="11.54296875" style="129" customWidth="1"/>
    <col min="2307" max="2307" width="139.90625" style="129" customWidth="1"/>
    <col min="2308" max="2308" width="20.90625" style="129" bestFit="1" customWidth="1"/>
    <col min="2309" max="2561" width="8.7265625" style="129"/>
    <col min="2562" max="2562" width="11.54296875" style="129" customWidth="1"/>
    <col min="2563" max="2563" width="139.90625" style="129" customWidth="1"/>
    <col min="2564" max="2564" width="20.90625" style="129" bestFit="1" customWidth="1"/>
    <col min="2565" max="2817" width="8.7265625" style="129"/>
    <col min="2818" max="2818" width="11.54296875" style="129" customWidth="1"/>
    <col min="2819" max="2819" width="139.90625" style="129" customWidth="1"/>
    <col min="2820" max="2820" width="20.90625" style="129" bestFit="1" customWidth="1"/>
    <col min="2821" max="3073" width="8.7265625" style="129"/>
    <col min="3074" max="3074" width="11.54296875" style="129" customWidth="1"/>
    <col min="3075" max="3075" width="139.90625" style="129" customWidth="1"/>
    <col min="3076" max="3076" width="20.90625" style="129" bestFit="1" customWidth="1"/>
    <col min="3077" max="3329" width="8.7265625" style="129"/>
    <col min="3330" max="3330" width="11.54296875" style="129" customWidth="1"/>
    <col min="3331" max="3331" width="139.90625" style="129" customWidth="1"/>
    <col min="3332" max="3332" width="20.90625" style="129" bestFit="1" customWidth="1"/>
    <col min="3333" max="3585" width="8.7265625" style="129"/>
    <col min="3586" max="3586" width="11.54296875" style="129" customWidth="1"/>
    <col min="3587" max="3587" width="139.90625" style="129" customWidth="1"/>
    <col min="3588" max="3588" width="20.90625" style="129" bestFit="1" customWidth="1"/>
    <col min="3589" max="3841" width="8.7265625" style="129"/>
    <col min="3842" max="3842" width="11.54296875" style="129" customWidth="1"/>
    <col min="3843" max="3843" width="139.90625" style="129" customWidth="1"/>
    <col min="3844" max="3844" width="20.90625" style="129" bestFit="1" customWidth="1"/>
    <col min="3845" max="4097" width="8.7265625" style="129"/>
    <col min="4098" max="4098" width="11.54296875" style="129" customWidth="1"/>
    <col min="4099" max="4099" width="139.90625" style="129" customWidth="1"/>
    <col min="4100" max="4100" width="20.90625" style="129" bestFit="1" customWidth="1"/>
    <col min="4101" max="4353" width="8.7265625" style="129"/>
    <col min="4354" max="4354" width="11.54296875" style="129" customWidth="1"/>
    <col min="4355" max="4355" width="139.90625" style="129" customWidth="1"/>
    <col min="4356" max="4356" width="20.90625" style="129" bestFit="1" customWidth="1"/>
    <col min="4357" max="4609" width="8.7265625" style="129"/>
    <col min="4610" max="4610" width="11.54296875" style="129" customWidth="1"/>
    <col min="4611" max="4611" width="139.90625" style="129" customWidth="1"/>
    <col min="4612" max="4612" width="20.90625" style="129" bestFit="1" customWidth="1"/>
    <col min="4613" max="4865" width="8.7265625" style="129"/>
    <col min="4866" max="4866" width="11.54296875" style="129" customWidth="1"/>
    <col min="4867" max="4867" width="139.90625" style="129" customWidth="1"/>
    <col min="4868" max="4868" width="20.90625" style="129" bestFit="1" customWidth="1"/>
    <col min="4869" max="5121" width="8.7265625" style="129"/>
    <col min="5122" max="5122" width="11.54296875" style="129" customWidth="1"/>
    <col min="5123" max="5123" width="139.90625" style="129" customWidth="1"/>
    <col min="5124" max="5124" width="20.90625" style="129" bestFit="1" customWidth="1"/>
    <col min="5125" max="5377" width="8.7265625" style="129"/>
    <col min="5378" max="5378" width="11.54296875" style="129" customWidth="1"/>
    <col min="5379" max="5379" width="139.90625" style="129" customWidth="1"/>
    <col min="5380" max="5380" width="20.90625" style="129" bestFit="1" customWidth="1"/>
    <col min="5381" max="5633" width="8.7265625" style="129"/>
    <col min="5634" max="5634" width="11.54296875" style="129" customWidth="1"/>
    <col min="5635" max="5635" width="139.90625" style="129" customWidth="1"/>
    <col min="5636" max="5636" width="20.90625" style="129" bestFit="1" customWidth="1"/>
    <col min="5637" max="5889" width="8.7265625" style="129"/>
    <col min="5890" max="5890" width="11.54296875" style="129" customWidth="1"/>
    <col min="5891" max="5891" width="139.90625" style="129" customWidth="1"/>
    <col min="5892" max="5892" width="20.90625" style="129" bestFit="1" customWidth="1"/>
    <col min="5893" max="6145" width="8.7265625" style="129"/>
    <col min="6146" max="6146" width="11.54296875" style="129" customWidth="1"/>
    <col min="6147" max="6147" width="139.90625" style="129" customWidth="1"/>
    <col min="6148" max="6148" width="20.90625" style="129" bestFit="1" customWidth="1"/>
    <col min="6149" max="6401" width="8.7265625" style="129"/>
    <col min="6402" max="6402" width="11.54296875" style="129" customWidth="1"/>
    <col min="6403" max="6403" width="139.90625" style="129" customWidth="1"/>
    <col min="6404" max="6404" width="20.90625" style="129" bestFit="1" customWidth="1"/>
    <col min="6405" max="6657" width="8.7265625" style="129"/>
    <col min="6658" max="6658" width="11.54296875" style="129" customWidth="1"/>
    <col min="6659" max="6659" width="139.90625" style="129" customWidth="1"/>
    <col min="6660" max="6660" width="20.90625" style="129" bestFit="1" customWidth="1"/>
    <col min="6661" max="6913" width="8.7265625" style="129"/>
    <col min="6914" max="6914" width="11.54296875" style="129" customWidth="1"/>
    <col min="6915" max="6915" width="139.90625" style="129" customWidth="1"/>
    <col min="6916" max="6916" width="20.90625" style="129" bestFit="1" customWidth="1"/>
    <col min="6917" max="7169" width="8.7265625" style="129"/>
    <col min="7170" max="7170" width="11.54296875" style="129" customWidth="1"/>
    <col min="7171" max="7171" width="139.90625" style="129" customWidth="1"/>
    <col min="7172" max="7172" width="20.90625" style="129" bestFit="1" customWidth="1"/>
    <col min="7173" max="7425" width="8.7265625" style="129"/>
    <col min="7426" max="7426" width="11.54296875" style="129" customWidth="1"/>
    <col min="7427" max="7427" width="139.90625" style="129" customWidth="1"/>
    <col min="7428" max="7428" width="20.90625" style="129" bestFit="1" customWidth="1"/>
    <col min="7429" max="7681" width="8.7265625" style="129"/>
    <col min="7682" max="7682" width="11.54296875" style="129" customWidth="1"/>
    <col min="7683" max="7683" width="139.90625" style="129" customWidth="1"/>
    <col min="7684" max="7684" width="20.90625" style="129" bestFit="1" customWidth="1"/>
    <col min="7685" max="7937" width="8.7265625" style="129"/>
    <col min="7938" max="7938" width="11.54296875" style="129" customWidth="1"/>
    <col min="7939" max="7939" width="139.90625" style="129" customWidth="1"/>
    <col min="7940" max="7940" width="20.90625" style="129" bestFit="1" customWidth="1"/>
    <col min="7941" max="8193" width="8.7265625" style="129"/>
    <col min="8194" max="8194" width="11.54296875" style="129" customWidth="1"/>
    <col min="8195" max="8195" width="139.90625" style="129" customWidth="1"/>
    <col min="8196" max="8196" width="20.90625" style="129" bestFit="1" customWidth="1"/>
    <col min="8197" max="8449" width="8.7265625" style="129"/>
    <col min="8450" max="8450" width="11.54296875" style="129" customWidth="1"/>
    <col min="8451" max="8451" width="139.90625" style="129" customWidth="1"/>
    <col min="8452" max="8452" width="20.90625" style="129" bestFit="1" customWidth="1"/>
    <col min="8453" max="8705" width="8.7265625" style="129"/>
    <col min="8706" max="8706" width="11.54296875" style="129" customWidth="1"/>
    <col min="8707" max="8707" width="139.90625" style="129" customWidth="1"/>
    <col min="8708" max="8708" width="20.90625" style="129" bestFit="1" customWidth="1"/>
    <col min="8709" max="8961" width="8.7265625" style="129"/>
    <col min="8962" max="8962" width="11.54296875" style="129" customWidth="1"/>
    <col min="8963" max="8963" width="139.90625" style="129" customWidth="1"/>
    <col min="8964" max="8964" width="20.90625" style="129" bestFit="1" customWidth="1"/>
    <col min="8965" max="9217" width="8.7265625" style="129"/>
    <col min="9218" max="9218" width="11.54296875" style="129" customWidth="1"/>
    <col min="9219" max="9219" width="139.90625" style="129" customWidth="1"/>
    <col min="9220" max="9220" width="20.90625" style="129" bestFit="1" customWidth="1"/>
    <col min="9221" max="9473" width="8.7265625" style="129"/>
    <col min="9474" max="9474" width="11.54296875" style="129" customWidth="1"/>
    <col min="9475" max="9475" width="139.90625" style="129" customWidth="1"/>
    <col min="9476" max="9476" width="20.90625" style="129" bestFit="1" customWidth="1"/>
    <col min="9477" max="9729" width="8.7265625" style="129"/>
    <col min="9730" max="9730" width="11.54296875" style="129" customWidth="1"/>
    <col min="9731" max="9731" width="139.90625" style="129" customWidth="1"/>
    <col min="9732" max="9732" width="20.90625" style="129" bestFit="1" customWidth="1"/>
    <col min="9733" max="9985" width="8.7265625" style="129"/>
    <col min="9986" max="9986" width="11.54296875" style="129" customWidth="1"/>
    <col min="9987" max="9987" width="139.90625" style="129" customWidth="1"/>
    <col min="9988" max="9988" width="20.90625" style="129" bestFit="1" customWidth="1"/>
    <col min="9989" max="10241" width="8.7265625" style="129"/>
    <col min="10242" max="10242" width="11.54296875" style="129" customWidth="1"/>
    <col min="10243" max="10243" width="139.90625" style="129" customWidth="1"/>
    <col min="10244" max="10244" width="20.90625" style="129" bestFit="1" customWidth="1"/>
    <col min="10245" max="10497" width="8.7265625" style="129"/>
    <col min="10498" max="10498" width="11.54296875" style="129" customWidth="1"/>
    <col min="10499" max="10499" width="139.90625" style="129" customWidth="1"/>
    <col min="10500" max="10500" width="20.90625" style="129" bestFit="1" customWidth="1"/>
    <col min="10501" max="10753" width="8.7265625" style="129"/>
    <col min="10754" max="10754" width="11.54296875" style="129" customWidth="1"/>
    <col min="10755" max="10755" width="139.90625" style="129" customWidth="1"/>
    <col min="10756" max="10756" width="20.90625" style="129" bestFit="1" customWidth="1"/>
    <col min="10757" max="11009" width="8.7265625" style="129"/>
    <col min="11010" max="11010" width="11.54296875" style="129" customWidth="1"/>
    <col min="11011" max="11011" width="139.90625" style="129" customWidth="1"/>
    <col min="11012" max="11012" width="20.90625" style="129" bestFit="1" customWidth="1"/>
    <col min="11013" max="11265" width="8.7265625" style="129"/>
    <col min="11266" max="11266" width="11.54296875" style="129" customWidth="1"/>
    <col min="11267" max="11267" width="139.90625" style="129" customWidth="1"/>
    <col min="11268" max="11268" width="20.90625" style="129" bestFit="1" customWidth="1"/>
    <col min="11269" max="11521" width="8.7265625" style="129"/>
    <col min="11522" max="11522" width="11.54296875" style="129" customWidth="1"/>
    <col min="11523" max="11523" width="139.90625" style="129" customWidth="1"/>
    <col min="11524" max="11524" width="20.90625" style="129" bestFit="1" customWidth="1"/>
    <col min="11525" max="11777" width="8.7265625" style="129"/>
    <col min="11778" max="11778" width="11.54296875" style="129" customWidth="1"/>
    <col min="11779" max="11779" width="139.90625" style="129" customWidth="1"/>
    <col min="11780" max="11780" width="20.90625" style="129" bestFit="1" customWidth="1"/>
    <col min="11781" max="12033" width="8.7265625" style="129"/>
    <col min="12034" max="12034" width="11.54296875" style="129" customWidth="1"/>
    <col min="12035" max="12035" width="139.90625" style="129" customWidth="1"/>
    <col min="12036" max="12036" width="20.90625" style="129" bestFit="1" customWidth="1"/>
    <col min="12037" max="12289" width="8.7265625" style="129"/>
    <col min="12290" max="12290" width="11.54296875" style="129" customWidth="1"/>
    <col min="12291" max="12291" width="139.90625" style="129" customWidth="1"/>
    <col min="12292" max="12292" width="20.90625" style="129" bestFit="1" customWidth="1"/>
    <col min="12293" max="12545" width="8.7265625" style="129"/>
    <col min="12546" max="12546" width="11.54296875" style="129" customWidth="1"/>
    <col min="12547" max="12547" width="139.90625" style="129" customWidth="1"/>
    <col min="12548" max="12548" width="20.90625" style="129" bestFit="1" customWidth="1"/>
    <col min="12549" max="12801" width="8.7265625" style="129"/>
    <col min="12802" max="12802" width="11.54296875" style="129" customWidth="1"/>
    <col min="12803" max="12803" width="139.90625" style="129" customWidth="1"/>
    <col min="12804" max="12804" width="20.90625" style="129" bestFit="1" customWidth="1"/>
    <col min="12805" max="13057" width="8.7265625" style="129"/>
    <col min="13058" max="13058" width="11.54296875" style="129" customWidth="1"/>
    <col min="13059" max="13059" width="139.90625" style="129" customWidth="1"/>
    <col min="13060" max="13060" width="20.90625" style="129" bestFit="1" customWidth="1"/>
    <col min="13061" max="13313" width="8.7265625" style="129"/>
    <col min="13314" max="13314" width="11.54296875" style="129" customWidth="1"/>
    <col min="13315" max="13315" width="139.90625" style="129" customWidth="1"/>
    <col min="13316" max="13316" width="20.90625" style="129" bestFit="1" customWidth="1"/>
    <col min="13317" max="13569" width="8.7265625" style="129"/>
    <col min="13570" max="13570" width="11.54296875" style="129" customWidth="1"/>
    <col min="13571" max="13571" width="139.90625" style="129" customWidth="1"/>
    <col min="13572" max="13572" width="20.90625" style="129" bestFit="1" customWidth="1"/>
    <col min="13573" max="13825" width="8.7265625" style="129"/>
    <col min="13826" max="13826" width="11.54296875" style="129" customWidth="1"/>
    <col min="13827" max="13827" width="139.90625" style="129" customWidth="1"/>
    <col min="13828" max="13828" width="20.90625" style="129" bestFit="1" customWidth="1"/>
    <col min="13829" max="14081" width="8.7265625" style="129"/>
    <col min="14082" max="14082" width="11.54296875" style="129" customWidth="1"/>
    <col min="14083" max="14083" width="139.90625" style="129" customWidth="1"/>
    <col min="14084" max="14084" width="20.90625" style="129" bestFit="1" customWidth="1"/>
    <col min="14085" max="14337" width="8.7265625" style="129"/>
    <col min="14338" max="14338" width="11.54296875" style="129" customWidth="1"/>
    <col min="14339" max="14339" width="139.90625" style="129" customWidth="1"/>
    <col min="14340" max="14340" width="20.90625" style="129" bestFit="1" customWidth="1"/>
    <col min="14341" max="14593" width="8.7265625" style="129"/>
    <col min="14594" max="14594" width="11.54296875" style="129" customWidth="1"/>
    <col min="14595" max="14595" width="139.90625" style="129" customWidth="1"/>
    <col min="14596" max="14596" width="20.90625" style="129" bestFit="1" customWidth="1"/>
    <col min="14597" max="14849" width="8.7265625" style="129"/>
    <col min="14850" max="14850" width="11.54296875" style="129" customWidth="1"/>
    <col min="14851" max="14851" width="139.90625" style="129" customWidth="1"/>
    <col min="14852" max="14852" width="20.90625" style="129" bestFit="1" customWidth="1"/>
    <col min="14853" max="15105" width="8.7265625" style="129"/>
    <col min="15106" max="15106" width="11.54296875" style="129" customWidth="1"/>
    <col min="15107" max="15107" width="139.90625" style="129" customWidth="1"/>
    <col min="15108" max="15108" width="20.90625" style="129" bestFit="1" customWidth="1"/>
    <col min="15109" max="15361" width="8.7265625" style="129"/>
    <col min="15362" max="15362" width="11.54296875" style="129" customWidth="1"/>
    <col min="15363" max="15363" width="139.90625" style="129" customWidth="1"/>
    <col min="15364" max="15364" width="20.90625" style="129" bestFit="1" customWidth="1"/>
    <col min="15365" max="15617" width="8.7265625" style="129"/>
    <col min="15618" max="15618" width="11.54296875" style="129" customWidth="1"/>
    <col min="15619" max="15619" width="139.90625" style="129" customWidth="1"/>
    <col min="15620" max="15620" width="20.90625" style="129" bestFit="1" customWidth="1"/>
    <col min="15621" max="15873" width="8.7265625" style="129"/>
    <col min="15874" max="15874" width="11.54296875" style="129" customWidth="1"/>
    <col min="15875" max="15875" width="139.90625" style="129" customWidth="1"/>
    <col min="15876" max="15876" width="20.90625" style="129" bestFit="1" customWidth="1"/>
    <col min="15877" max="16129" width="8.7265625" style="129"/>
    <col min="16130" max="16130" width="11.54296875" style="129" customWidth="1"/>
    <col min="16131" max="16131" width="139.90625" style="129" customWidth="1"/>
    <col min="16132" max="16132" width="20.90625" style="129" bestFit="1" customWidth="1"/>
    <col min="16133" max="16384" width="8.7265625" style="129"/>
  </cols>
  <sheetData>
    <row r="2" spans="2:8" ht="13" thickBot="1" x14ac:dyDescent="0.3"/>
    <row r="3" spans="2:8" ht="20.5" x14ac:dyDescent="0.25">
      <c r="B3" s="145" t="s">
        <v>307</v>
      </c>
      <c r="C3" s="146" t="s">
        <v>308</v>
      </c>
      <c r="D3" s="147" t="s">
        <v>309</v>
      </c>
    </row>
    <row r="4" spans="2:8" ht="19" x14ac:dyDescent="0.25">
      <c r="B4" s="148">
        <v>1</v>
      </c>
      <c r="C4" s="149" t="s">
        <v>141</v>
      </c>
      <c r="D4" s="150" t="s">
        <v>310</v>
      </c>
      <c r="E4" s="149"/>
      <c r="G4" s="151"/>
      <c r="H4" s="151"/>
    </row>
    <row r="5" spans="2:8" ht="19" x14ac:dyDescent="0.25">
      <c r="B5" s="148">
        <v>2</v>
      </c>
      <c r="C5" s="152" t="s">
        <v>318</v>
      </c>
      <c r="D5" s="150" t="s">
        <v>310</v>
      </c>
    </row>
    <row r="6" spans="2:8" ht="19" x14ac:dyDescent="0.25">
      <c r="B6" s="148">
        <v>2.1</v>
      </c>
      <c r="C6" s="152" t="s">
        <v>319</v>
      </c>
      <c r="D6" s="150" t="s">
        <v>310</v>
      </c>
    </row>
    <row r="7" spans="2:8" ht="19" x14ac:dyDescent="0.25">
      <c r="B7" s="148">
        <v>2.2000000000000002</v>
      </c>
      <c r="C7" s="153" t="s">
        <v>265</v>
      </c>
      <c r="D7" s="150" t="s">
        <v>310</v>
      </c>
    </row>
    <row r="8" spans="2:8" ht="19" x14ac:dyDescent="0.25">
      <c r="B8" s="148">
        <v>3</v>
      </c>
      <c r="C8" s="153" t="s">
        <v>320</v>
      </c>
      <c r="D8" s="150" t="s">
        <v>310</v>
      </c>
    </row>
    <row r="9" spans="2:8" ht="19" x14ac:dyDescent="0.25">
      <c r="B9" s="148">
        <v>3.1</v>
      </c>
      <c r="C9" s="153" t="s">
        <v>321</v>
      </c>
      <c r="D9" s="150" t="s">
        <v>310</v>
      </c>
    </row>
    <row r="10" spans="2:8" ht="19" x14ac:dyDescent="0.25">
      <c r="B10" s="148">
        <v>4</v>
      </c>
      <c r="C10" s="153" t="s">
        <v>322</v>
      </c>
      <c r="D10" s="150" t="s">
        <v>310</v>
      </c>
    </row>
    <row r="11" spans="2:8" ht="19" x14ac:dyDescent="0.25">
      <c r="B11" s="148">
        <v>4.0999999999999996</v>
      </c>
      <c r="C11" s="153" t="s">
        <v>323</v>
      </c>
      <c r="D11" s="150" t="s">
        <v>310</v>
      </c>
    </row>
    <row r="12" spans="2:8" ht="19" hidden="1" x14ac:dyDescent="0.25">
      <c r="B12" s="148">
        <v>4.2</v>
      </c>
      <c r="C12" s="153" t="s">
        <v>311</v>
      </c>
      <c r="D12" s="150" t="s">
        <v>310</v>
      </c>
    </row>
    <row r="13" spans="2:8" ht="19" hidden="1" x14ac:dyDescent="0.25">
      <c r="B13" s="148">
        <v>4.3</v>
      </c>
      <c r="C13" s="153" t="s">
        <v>312</v>
      </c>
      <c r="D13" s="150" t="s">
        <v>310</v>
      </c>
    </row>
    <row r="14" spans="2:8" ht="19" hidden="1" x14ac:dyDescent="0.25">
      <c r="B14" s="148">
        <v>4.4000000000000004</v>
      </c>
      <c r="C14" s="153" t="s">
        <v>313</v>
      </c>
      <c r="D14" s="150" t="s">
        <v>310</v>
      </c>
    </row>
    <row r="15" spans="2:8" ht="19" hidden="1" x14ac:dyDescent="0.25">
      <c r="B15" s="148">
        <v>4.5</v>
      </c>
      <c r="C15" s="153" t="s">
        <v>314</v>
      </c>
      <c r="D15" s="150" t="s">
        <v>310</v>
      </c>
    </row>
    <row r="16" spans="2:8" ht="19" hidden="1" x14ac:dyDescent="0.25">
      <c r="B16" s="154">
        <v>5</v>
      </c>
      <c r="C16" s="155" t="s">
        <v>315</v>
      </c>
      <c r="D16" s="150" t="s">
        <v>310</v>
      </c>
    </row>
    <row r="17" spans="2:4" ht="19" hidden="1" x14ac:dyDescent="0.25">
      <c r="B17" s="148">
        <v>5.0999999999999996</v>
      </c>
      <c r="C17" s="155" t="s">
        <v>316</v>
      </c>
      <c r="D17" s="150" t="s">
        <v>310</v>
      </c>
    </row>
    <row r="18" spans="2:4" ht="19.5" hidden="1" thickBot="1" x14ac:dyDescent="0.3">
      <c r="B18" s="156">
        <v>5.2</v>
      </c>
      <c r="C18" s="157" t="s">
        <v>317</v>
      </c>
      <c r="D18" s="150" t="s">
        <v>310</v>
      </c>
    </row>
    <row r="19" spans="2:4" hidden="1" x14ac:dyDescent="0.25"/>
  </sheetData>
  <hyperlinks>
    <hyperlink ref="D5" location="'2'!A1" display="اضغط هنا للإنتقال للجدول" xr:uid="{1B75A681-6F79-4E3E-AB00-4CAE65904AC6}"/>
    <hyperlink ref="D6" location="'2-1'!A1" display="اضغط هنا للإنتقال للجدول" xr:uid="{DED3BA02-A77D-4C0B-ACF7-50079D46BBEE}"/>
    <hyperlink ref="D4" location="'1'!A1" display="اضغط هنا للإنتقال للجدول" xr:uid="{44053E17-9B33-43C0-B465-045994551C88}"/>
    <hyperlink ref="D7:D18" location="'2-1'!A1" display="اضغط هنا للإنتقال للجدول" xr:uid="{1EFB0336-37FA-4E46-8F17-C304C57BEA02}"/>
    <hyperlink ref="D7" location="'2-2'!A1" display="اضغط هنا للإنتقال للجدول" xr:uid="{DE81CE1A-2698-4B1F-AEB8-5FE69BDF1B91}"/>
    <hyperlink ref="D8" location="'3'!A1" display="اضغط هنا للإنتقال للجدول" xr:uid="{F87E9228-166D-4183-AD55-AC5180013426}"/>
    <hyperlink ref="D9" location="'1-3'!A1" display="اضغط هنا للإنتقال للجدول" xr:uid="{7909134A-695D-4ED9-B54E-40E9CCCC79B4}"/>
    <hyperlink ref="D10" location="'4'!A1" display="اضغط هنا للإنتقال للجدول" xr:uid="{2568C2B0-91F9-41C0-804F-C7599B1E8801}"/>
    <hyperlink ref="D11" location="'1-4'!A1" display="اضغط هنا للإنتقال للجدول" xr:uid="{93F56686-2A67-449B-B305-D2822B4A04C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4"/>
  <sheetViews>
    <sheetView showGridLines="0" rightToLeft="1" zoomScale="90" zoomScaleNormal="90" zoomScaleSheetLayoutView="115" workbookViewId="0">
      <selection activeCell="G4" sqref="G4:H4"/>
    </sheetView>
  </sheetViews>
  <sheetFormatPr defaultColWidth="9.08984375" defaultRowHeight="37" x14ac:dyDescent="1.4"/>
  <cols>
    <col min="1" max="1" width="9.08984375" style="7"/>
    <col min="2" max="2" width="7.90625" style="7" customWidth="1"/>
    <col min="3" max="3" width="49.36328125" style="9" bestFit="1" customWidth="1"/>
    <col min="4" max="4" width="15" style="202" bestFit="1" customWidth="1"/>
    <col min="5" max="5" width="19.08984375" style="202" customWidth="1"/>
    <col min="6" max="6" width="6.36328125" style="7" customWidth="1"/>
    <col min="7" max="7" width="9.1796875" style="7" customWidth="1"/>
    <col min="8" max="8" width="13.54296875" style="7" customWidth="1"/>
    <col min="9" max="16384" width="9.08984375" style="7"/>
  </cols>
  <sheetData>
    <row r="1" spans="2:8" s="5" customFormat="1" ht="20" customHeight="1" x14ac:dyDescent="0.25">
      <c r="B1" s="31" t="s">
        <v>37</v>
      </c>
      <c r="C1" s="4"/>
      <c r="D1" s="198"/>
      <c r="E1" s="198"/>
    </row>
    <row r="2" spans="2:8" s="5" customFormat="1" ht="30" customHeight="1" x14ac:dyDescent="0.25">
      <c r="B2" s="293" t="s">
        <v>141</v>
      </c>
      <c r="C2" s="293"/>
      <c r="D2" s="294"/>
      <c r="E2" s="294"/>
    </row>
    <row r="3" spans="2:8" s="5" customFormat="1" ht="20.25" customHeight="1" thickBot="1" x14ac:dyDescent="0.3">
      <c r="D3" s="199"/>
      <c r="E3" s="295" t="s">
        <v>91</v>
      </c>
      <c r="F3" s="295"/>
    </row>
    <row r="4" spans="2:8" s="5" customFormat="1" ht="35" customHeight="1" x14ac:dyDescent="0.25">
      <c r="B4" s="296"/>
      <c r="C4" s="298" t="s">
        <v>68</v>
      </c>
      <c r="D4" s="300" t="s">
        <v>38</v>
      </c>
      <c r="E4" s="301"/>
      <c r="F4" s="158"/>
      <c r="G4" s="292" t="s">
        <v>325</v>
      </c>
      <c r="H4" s="292"/>
    </row>
    <row r="5" spans="2:8" s="5" customFormat="1" ht="35" customHeight="1" x14ac:dyDescent="0.25">
      <c r="B5" s="297"/>
      <c r="C5" s="299"/>
      <c r="D5" s="302"/>
      <c r="E5" s="303"/>
    </row>
    <row r="6" spans="2:8" s="5" customFormat="1" ht="35" customHeight="1" x14ac:dyDescent="0.8">
      <c r="B6" s="192" t="s">
        <v>39</v>
      </c>
      <c r="C6" s="193" t="s">
        <v>253</v>
      </c>
      <c r="D6" s="200"/>
      <c r="E6" s="201"/>
    </row>
    <row r="7" spans="2:8" s="5" customFormat="1" ht="35" customHeight="1" x14ac:dyDescent="0.25">
      <c r="B7" s="10"/>
      <c r="C7" s="11" t="s">
        <v>246</v>
      </c>
      <c r="D7" s="16">
        <v>3550</v>
      </c>
      <c r="E7" s="211"/>
    </row>
    <row r="8" spans="2:8" s="5" customFormat="1" ht="35" customHeight="1" x14ac:dyDescent="0.25">
      <c r="B8" s="10"/>
      <c r="C8" s="11" t="s">
        <v>245</v>
      </c>
      <c r="D8" s="16">
        <v>1870</v>
      </c>
      <c r="E8" s="211"/>
    </row>
    <row r="9" spans="2:8" s="5" customFormat="1" ht="35" customHeight="1" x14ac:dyDescent="0.25">
      <c r="B9" s="10"/>
      <c r="C9" s="11" t="s">
        <v>255</v>
      </c>
      <c r="D9" s="16">
        <v>3000</v>
      </c>
      <c r="E9" s="211"/>
    </row>
    <row r="10" spans="2:8" s="5" customFormat="1" ht="35" customHeight="1" x14ac:dyDescent="0.25">
      <c r="B10" s="10"/>
      <c r="C10" s="11" t="s">
        <v>254</v>
      </c>
      <c r="D10" s="16">
        <v>200</v>
      </c>
      <c r="E10" s="211"/>
    </row>
    <row r="11" spans="2:8" s="5" customFormat="1" ht="35" customHeight="1" x14ac:dyDescent="0.25">
      <c r="B11" s="10"/>
      <c r="C11" s="11" t="s">
        <v>256</v>
      </c>
      <c r="D11" s="16">
        <v>20</v>
      </c>
      <c r="E11" s="211"/>
    </row>
    <row r="12" spans="2:8" s="5" customFormat="1" ht="35" customHeight="1" x14ac:dyDescent="0.25">
      <c r="B12" s="12"/>
      <c r="C12" s="276" t="s">
        <v>150</v>
      </c>
      <c r="D12" s="204"/>
      <c r="E12" s="212">
        <f>SUM(D7:D11)</f>
        <v>8640</v>
      </c>
    </row>
    <row r="13" spans="2:8" s="5" customFormat="1" ht="35" customHeight="1" x14ac:dyDescent="0.8">
      <c r="B13" s="192" t="s">
        <v>41</v>
      </c>
      <c r="C13" s="193" t="s">
        <v>252</v>
      </c>
      <c r="D13" s="205"/>
      <c r="E13" s="206"/>
    </row>
    <row r="14" spans="2:8" s="5" customFormat="1" ht="35" customHeight="1" x14ac:dyDescent="0.8">
      <c r="B14" s="13"/>
      <c r="C14" s="268" t="s">
        <v>258</v>
      </c>
      <c r="D14" s="207"/>
      <c r="E14" s="213"/>
    </row>
    <row r="15" spans="2:8" s="5" customFormat="1" ht="35" customHeight="1" x14ac:dyDescent="0.25">
      <c r="B15" s="10"/>
      <c r="C15" s="11" t="s">
        <v>249</v>
      </c>
      <c r="D15" s="16">
        <v>2965</v>
      </c>
      <c r="E15" s="211"/>
    </row>
    <row r="16" spans="2:8" s="5" customFormat="1" ht="35" customHeight="1" x14ac:dyDescent="0.25">
      <c r="B16" s="10"/>
      <c r="C16" s="11" t="s">
        <v>257</v>
      </c>
      <c r="D16" s="16">
        <v>4075</v>
      </c>
      <c r="E16" s="211"/>
    </row>
    <row r="17" spans="2:9" s="5" customFormat="1" ht="35" customHeight="1" x14ac:dyDescent="0.25">
      <c r="B17" s="14"/>
      <c r="C17" s="11" t="s">
        <v>190</v>
      </c>
      <c r="D17" s="16">
        <v>780</v>
      </c>
      <c r="E17" s="211"/>
    </row>
    <row r="18" spans="2:9" s="5" customFormat="1" ht="35" customHeight="1" x14ac:dyDescent="0.25">
      <c r="B18" s="10"/>
      <c r="C18" s="11" t="s">
        <v>191</v>
      </c>
      <c r="D18" s="16">
        <v>1200</v>
      </c>
      <c r="E18" s="211"/>
    </row>
    <row r="19" spans="2:9" s="5" customFormat="1" ht="35" customHeight="1" x14ac:dyDescent="0.95">
      <c r="B19" s="231"/>
      <c r="C19" s="232" t="s">
        <v>115</v>
      </c>
      <c r="D19" s="233"/>
      <c r="E19" s="274">
        <f>SUM(D15:D18)</f>
        <v>9020</v>
      </c>
    </row>
    <row r="20" spans="2:9" s="5" customFormat="1" ht="35" customHeight="1" x14ac:dyDescent="0.95">
      <c r="B20" s="229"/>
      <c r="C20" s="268" t="s">
        <v>259</v>
      </c>
      <c r="D20" s="230"/>
      <c r="E20" s="275"/>
    </row>
    <row r="21" spans="2:9" s="5" customFormat="1" ht="35" customHeight="1" x14ac:dyDescent="0.25">
      <c r="B21" s="14"/>
      <c r="C21" s="11" t="s">
        <v>192</v>
      </c>
      <c r="D21" s="16">
        <v>900</v>
      </c>
      <c r="E21" s="211"/>
    </row>
    <row r="22" spans="2:9" s="5" customFormat="1" ht="35" customHeight="1" x14ac:dyDescent="0.95">
      <c r="B22" s="231"/>
      <c r="C22" s="232" t="s">
        <v>42</v>
      </c>
      <c r="D22" s="234"/>
      <c r="E22" s="274">
        <f>SUM(D21:D21)</f>
        <v>900</v>
      </c>
    </row>
    <row r="23" spans="2:9" s="5" customFormat="1" ht="35" customHeight="1" x14ac:dyDescent="0.25">
      <c r="B23" s="13"/>
      <c r="C23" s="268" t="s">
        <v>260</v>
      </c>
      <c r="D23" s="16"/>
      <c r="E23" s="211"/>
    </row>
    <row r="24" spans="2:9" s="5" customFormat="1" ht="35" customHeight="1" x14ac:dyDescent="0.25">
      <c r="B24" s="10"/>
      <c r="C24" s="11" t="s">
        <v>193</v>
      </c>
      <c r="D24" s="16">
        <v>25</v>
      </c>
      <c r="E24" s="211"/>
    </row>
    <row r="25" spans="2:9" s="5" customFormat="1" ht="35" customHeight="1" x14ac:dyDescent="0.25">
      <c r="B25" s="10"/>
      <c r="C25" s="11" t="s">
        <v>194</v>
      </c>
      <c r="D25" s="16">
        <v>10</v>
      </c>
      <c r="E25" s="211"/>
    </row>
    <row r="26" spans="2:9" s="5" customFormat="1" ht="35" customHeight="1" x14ac:dyDescent="0.25">
      <c r="B26" s="10"/>
      <c r="C26" s="11" t="s">
        <v>205</v>
      </c>
      <c r="D26" s="16">
        <v>500</v>
      </c>
      <c r="E26" s="211"/>
    </row>
    <row r="27" spans="2:9" s="5" customFormat="1" ht="35" customHeight="1" x14ac:dyDescent="0.25">
      <c r="B27" s="10"/>
      <c r="C27" s="11" t="s">
        <v>250</v>
      </c>
      <c r="D27" s="16">
        <v>90</v>
      </c>
      <c r="E27" s="211"/>
    </row>
    <row r="28" spans="2:9" s="5" customFormat="1" ht="35" customHeight="1" x14ac:dyDescent="0.25">
      <c r="B28" s="10"/>
      <c r="C28" s="11" t="s">
        <v>206</v>
      </c>
      <c r="D28" s="16">
        <v>86</v>
      </c>
      <c r="E28" s="211"/>
    </row>
    <row r="29" spans="2:9" s="5" customFormat="1" ht="35" customHeight="1" x14ac:dyDescent="0.25">
      <c r="B29" s="10"/>
      <c r="C29" s="11" t="s">
        <v>207</v>
      </c>
      <c r="D29" s="16">
        <v>64</v>
      </c>
      <c r="E29" s="211"/>
    </row>
    <row r="30" spans="2:9" s="5" customFormat="1" ht="35" customHeight="1" x14ac:dyDescent="0.25">
      <c r="B30" s="10"/>
      <c r="C30" s="11" t="s">
        <v>208</v>
      </c>
      <c r="D30" s="16">
        <v>35</v>
      </c>
      <c r="E30" s="211"/>
    </row>
    <row r="31" spans="2:9" s="5" customFormat="1" ht="35" customHeight="1" x14ac:dyDescent="0.25">
      <c r="B31" s="10"/>
      <c r="C31" s="11" t="s">
        <v>209</v>
      </c>
      <c r="D31" s="16">
        <v>150</v>
      </c>
      <c r="E31" s="211"/>
    </row>
    <row r="32" spans="2:9" s="5" customFormat="1" ht="35" customHeight="1" x14ac:dyDescent="1.3">
      <c r="B32" s="231"/>
      <c r="C32" s="232" t="s">
        <v>43</v>
      </c>
      <c r="D32" s="235"/>
      <c r="E32" s="234">
        <f>SUM(D24:D31)</f>
        <v>960</v>
      </c>
      <c r="G32" s="6"/>
      <c r="H32" s="6"/>
      <c r="I32" s="6"/>
    </row>
    <row r="33" spans="2:10" s="5" customFormat="1" ht="35" customHeight="1" x14ac:dyDescent="1.3">
      <c r="B33" s="12"/>
      <c r="C33" s="196" t="s">
        <v>251</v>
      </c>
      <c r="D33" s="208"/>
      <c r="E33" s="214">
        <f>SUM(E19+E22+E32)</f>
        <v>10880</v>
      </c>
      <c r="G33" s="6"/>
      <c r="H33" s="6"/>
      <c r="I33" s="6"/>
      <c r="J33" s="6"/>
    </row>
    <row r="34" spans="2:10" s="5" customFormat="1" ht="35" customHeight="1" x14ac:dyDescent="1.3">
      <c r="B34" s="194" t="s">
        <v>261</v>
      </c>
      <c r="C34" s="195" t="s">
        <v>262</v>
      </c>
      <c r="D34" s="272"/>
      <c r="E34" s="273">
        <f>SUM(E12-E33)</f>
        <v>-2240</v>
      </c>
      <c r="G34" s="6"/>
      <c r="H34" s="6"/>
      <c r="I34" s="6"/>
      <c r="J34" s="6"/>
    </row>
    <row r="35" spans="2:10" s="5" customFormat="1" ht="35" customHeight="1" x14ac:dyDescent="1.3">
      <c r="B35" s="194" t="s">
        <v>347</v>
      </c>
      <c r="C35" s="195" t="s">
        <v>101</v>
      </c>
      <c r="D35" s="209"/>
      <c r="E35" s="210"/>
      <c r="G35" s="6"/>
      <c r="H35" s="6"/>
      <c r="I35" s="6"/>
      <c r="J35" s="6"/>
    </row>
    <row r="36" spans="2:10" s="6" customFormat="1" ht="35" customHeight="1" x14ac:dyDescent="1.3">
      <c r="B36" s="10"/>
      <c r="C36" s="269" t="s">
        <v>214</v>
      </c>
      <c r="D36" s="16"/>
      <c r="E36" s="271">
        <f>SUM(D37:D38)</f>
        <v>948</v>
      </c>
    </row>
    <row r="37" spans="2:10" s="6" customFormat="1" ht="35" customHeight="1" x14ac:dyDescent="1.3">
      <c r="B37" s="10"/>
      <c r="C37" s="11" t="s">
        <v>44</v>
      </c>
      <c r="D37" s="16">
        <v>2730</v>
      </c>
      <c r="E37" s="271"/>
    </row>
    <row r="38" spans="2:10" s="6" customFormat="1" ht="35" customHeight="1" x14ac:dyDescent="1.3">
      <c r="B38" s="10"/>
      <c r="C38" s="11" t="s">
        <v>45</v>
      </c>
      <c r="D38" s="270">
        <v>-1782</v>
      </c>
      <c r="E38" s="271"/>
    </row>
    <row r="39" spans="2:10" s="6" customFormat="1" ht="35" customHeight="1" x14ac:dyDescent="1.3">
      <c r="B39" s="10"/>
      <c r="C39" s="269" t="s">
        <v>215</v>
      </c>
      <c r="D39" s="16"/>
      <c r="E39" s="271">
        <f>SUM(D40:D41)</f>
        <v>692</v>
      </c>
    </row>
    <row r="40" spans="2:10" s="6" customFormat="1" ht="35" customHeight="1" x14ac:dyDescent="1.3">
      <c r="B40" s="10"/>
      <c r="C40" s="11" t="s">
        <v>44</v>
      </c>
      <c r="D40" s="16">
        <v>900</v>
      </c>
      <c r="E40" s="271"/>
    </row>
    <row r="41" spans="2:10" s="6" customFormat="1" ht="35" customHeight="1" x14ac:dyDescent="1.3">
      <c r="B41" s="10"/>
      <c r="C41" s="11" t="s">
        <v>45</v>
      </c>
      <c r="D41" s="270">
        <v>-208</v>
      </c>
      <c r="E41" s="271"/>
      <c r="G41" s="5"/>
      <c r="H41" s="5"/>
      <c r="I41" s="5"/>
    </row>
    <row r="42" spans="2:10" s="6" customFormat="1" ht="35" customHeight="1" x14ac:dyDescent="1.4">
      <c r="B42" s="10"/>
      <c r="C42" s="11" t="s">
        <v>210</v>
      </c>
      <c r="D42" s="16"/>
      <c r="E42" s="271">
        <v>600</v>
      </c>
      <c r="G42" s="7"/>
      <c r="H42" s="7"/>
      <c r="I42" s="7"/>
      <c r="J42" s="5"/>
    </row>
    <row r="43" spans="2:10" s="6" customFormat="1" ht="35" customHeight="1" thickBot="1" x14ac:dyDescent="1.45">
      <c r="B43" s="236"/>
      <c r="C43" s="237" t="s">
        <v>46</v>
      </c>
      <c r="D43" s="238"/>
      <c r="E43" s="239">
        <f>SUM(E36:E42)</f>
        <v>2240</v>
      </c>
      <c r="G43" s="7"/>
      <c r="H43" s="7"/>
      <c r="I43" s="7"/>
      <c r="J43" s="7"/>
    </row>
    <row r="44" spans="2:10" s="6" customFormat="1" ht="24" customHeight="1" x14ac:dyDescent="1.4">
      <c r="B44" s="7"/>
      <c r="C44" s="8"/>
      <c r="D44" s="202"/>
      <c r="E44" s="202"/>
      <c r="G44" s="7"/>
      <c r="H44" s="7"/>
      <c r="I44" s="7"/>
      <c r="J44" s="7"/>
    </row>
    <row r="45" spans="2:10" s="5" customFormat="1" ht="24" customHeight="1" x14ac:dyDescent="1.4">
      <c r="B45" s="7"/>
      <c r="C45" s="8"/>
      <c r="D45" s="202"/>
      <c r="E45" s="202"/>
      <c r="G45" s="7"/>
      <c r="H45" s="7"/>
      <c r="I45" s="7"/>
      <c r="J45" s="7"/>
    </row>
    <row r="46" spans="2:10" ht="37" customHeight="1" x14ac:dyDescent="1.4">
      <c r="C46" s="8"/>
    </row>
    <row r="47" spans="2:10" x14ac:dyDescent="1.4">
      <c r="C47" s="8"/>
    </row>
    <row r="48" spans="2:10" ht="37" customHeight="1" x14ac:dyDescent="1.4">
      <c r="C48" s="8"/>
    </row>
    <row r="49" spans="3:3" x14ac:dyDescent="1.4">
      <c r="C49" s="8"/>
    </row>
    <row r="50" spans="3:3" ht="37" customHeight="1" x14ac:dyDescent="1.4">
      <c r="C50" s="8"/>
    </row>
    <row r="51" spans="3:3" x14ac:dyDescent="1.4">
      <c r="C51" s="8"/>
    </row>
    <row r="52" spans="3:3" ht="37" customHeight="1" x14ac:dyDescent="1.4">
      <c r="C52" s="8"/>
    </row>
    <row r="53" spans="3:3" x14ac:dyDescent="1.4">
      <c r="C53" s="8"/>
    </row>
    <row r="54" spans="3:3" ht="37" customHeight="1" x14ac:dyDescent="1.4">
      <c r="C54" s="8"/>
    </row>
    <row r="55" spans="3:3" x14ac:dyDescent="1.4">
      <c r="C55" s="8"/>
    </row>
    <row r="56" spans="3:3" ht="37" customHeight="1" x14ac:dyDescent="1.4">
      <c r="C56" s="8"/>
    </row>
    <row r="57" spans="3:3" x14ac:dyDescent="1.4">
      <c r="C57" s="8"/>
    </row>
    <row r="58" spans="3:3" ht="37" customHeight="1" x14ac:dyDescent="1.4">
      <c r="C58" s="8"/>
    </row>
    <row r="59" spans="3:3" x14ac:dyDescent="1.4">
      <c r="C59" s="8"/>
    </row>
    <row r="60" spans="3:3" ht="37" customHeight="1" x14ac:dyDescent="1.4">
      <c r="C60" s="8"/>
    </row>
    <row r="61" spans="3:3" x14ac:dyDescent="1.4">
      <c r="C61" s="8"/>
    </row>
    <row r="62" spans="3:3" ht="37" customHeight="1" x14ac:dyDescent="1.4">
      <c r="C62" s="8"/>
    </row>
    <row r="63" spans="3:3" x14ac:dyDescent="1.4">
      <c r="C63" s="8"/>
    </row>
    <row r="64" spans="3:3" ht="37" customHeight="1" x14ac:dyDescent="1.4">
      <c r="C64" s="8"/>
    </row>
    <row r="65" spans="3:3" x14ac:dyDescent="1.4">
      <c r="C65" s="8"/>
    </row>
    <row r="66" spans="3:3" ht="37" customHeight="1" x14ac:dyDescent="1.4">
      <c r="C66" s="8"/>
    </row>
    <row r="67" spans="3:3" x14ac:dyDescent="1.4">
      <c r="C67" s="8"/>
    </row>
    <row r="68" spans="3:3" ht="37" customHeight="1" x14ac:dyDescent="1.4">
      <c r="C68" s="8"/>
    </row>
    <row r="69" spans="3:3" x14ac:dyDescent="1.4">
      <c r="C69" s="8"/>
    </row>
    <row r="70" spans="3:3" ht="37" customHeight="1" x14ac:dyDescent="1.4">
      <c r="C70" s="8"/>
    </row>
    <row r="71" spans="3:3" x14ac:dyDescent="1.4">
      <c r="C71" s="8"/>
    </row>
    <row r="72" spans="3:3" ht="37" customHeight="1" x14ac:dyDescent="1.4">
      <c r="C72" s="8"/>
    </row>
    <row r="73" spans="3:3" x14ac:dyDescent="1.4">
      <c r="C73" s="8"/>
    </row>
    <row r="74" spans="3:3" ht="37" customHeight="1" x14ac:dyDescent="1.4">
      <c r="C74" s="8"/>
    </row>
  </sheetData>
  <mergeCells count="7">
    <mergeCell ref="G4:H4"/>
    <mergeCell ref="B2:C2"/>
    <mergeCell ref="D2:E2"/>
    <mergeCell ref="E3:F3"/>
    <mergeCell ref="B4:B5"/>
    <mergeCell ref="C4:C5"/>
    <mergeCell ref="D4:E5"/>
  </mergeCells>
  <hyperlinks>
    <hyperlink ref="G4:H4" location="'البيانات '!A1" display="العودة إلى صفحة البيانات" xr:uid="{F5C8F090-741C-497A-A42F-E69CD6A2DD51}"/>
  </hyperlinks>
  <printOptions horizontalCentered="1" gridLinesSet="0"/>
  <pageMargins left="0.39370078740157483" right="0.39370078740157483" top="0.39370078740157483" bottom="0.39370078740157483" header="0.78740157480314965" footer="0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5272-39CF-4431-9B37-6B391BAA5ED9}">
  <dimension ref="B1:G55"/>
  <sheetViews>
    <sheetView showGridLines="0" rightToLeft="1" topLeftCell="A52" zoomScale="90" zoomScaleNormal="90" workbookViewId="0">
      <selection activeCell="E10" sqref="E10"/>
    </sheetView>
  </sheetViews>
  <sheetFormatPr defaultRowHeight="19" x14ac:dyDescent="0.75"/>
  <cols>
    <col min="1" max="1" width="8" style="17" customWidth="1"/>
    <col min="2" max="2" width="14.1796875" style="17" bestFit="1" customWidth="1"/>
    <col min="3" max="3" width="51.81640625" style="17" customWidth="1"/>
    <col min="4" max="4" width="23.7265625" style="17" bestFit="1" customWidth="1"/>
    <col min="5" max="6" width="8.7265625" style="17"/>
    <col min="7" max="7" width="13.81640625" style="17" customWidth="1"/>
    <col min="8" max="16384" width="8.7265625" style="17"/>
  </cols>
  <sheetData>
    <row r="1" spans="2:7" ht="20.5" customHeight="1" x14ac:dyDescent="0.75">
      <c r="B1" s="197" t="s">
        <v>40</v>
      </c>
      <c r="C1" s="19"/>
      <c r="D1" s="19"/>
    </row>
    <row r="2" spans="2:7" ht="30" customHeight="1" x14ac:dyDescent="0.75">
      <c r="B2" s="293" t="s">
        <v>341</v>
      </c>
      <c r="C2" s="293"/>
      <c r="D2" s="293"/>
    </row>
    <row r="3" spans="2:7" ht="19.5" thickBot="1" x14ac:dyDescent="0.8">
      <c r="B3" s="18"/>
      <c r="C3" s="15"/>
      <c r="D3" s="15" t="s">
        <v>89</v>
      </c>
    </row>
    <row r="4" spans="2:7" ht="35" customHeight="1" x14ac:dyDescent="0.75">
      <c r="B4" s="310" t="s">
        <v>326</v>
      </c>
      <c r="C4" s="304" t="s">
        <v>1</v>
      </c>
      <c r="D4" s="308" t="s">
        <v>263</v>
      </c>
      <c r="F4" s="292" t="s">
        <v>325</v>
      </c>
      <c r="G4" s="292"/>
    </row>
    <row r="5" spans="2:7" ht="35" customHeight="1" x14ac:dyDescent="0.75">
      <c r="B5" s="311"/>
      <c r="C5" s="305"/>
      <c r="D5" s="309"/>
    </row>
    <row r="6" spans="2:7" ht="35" customHeight="1" x14ac:dyDescent="0.75">
      <c r="B6" s="21">
        <v>102</v>
      </c>
      <c r="C6" s="159" t="s">
        <v>47</v>
      </c>
      <c r="D6" s="16">
        <v>5</v>
      </c>
    </row>
    <row r="7" spans="2:7" ht="35" customHeight="1" x14ac:dyDescent="0.75">
      <c r="B7" s="21">
        <v>153</v>
      </c>
      <c r="C7" s="160" t="s">
        <v>30</v>
      </c>
      <c r="D7" s="16">
        <v>1</v>
      </c>
    </row>
    <row r="8" spans="2:7" ht="35" customHeight="1" x14ac:dyDescent="0.75">
      <c r="B8" s="21">
        <v>105</v>
      </c>
      <c r="C8" s="160" t="s">
        <v>122</v>
      </c>
      <c r="D8" s="16">
        <v>15854</v>
      </c>
    </row>
    <row r="9" spans="2:7" ht="35" customHeight="1" x14ac:dyDescent="0.75">
      <c r="B9" s="21">
        <v>106</v>
      </c>
      <c r="C9" s="159" t="s">
        <v>237</v>
      </c>
      <c r="D9" s="16">
        <v>7770</v>
      </c>
    </row>
    <row r="10" spans="2:7" ht="35" customHeight="1" x14ac:dyDescent="0.75">
      <c r="B10" s="21">
        <v>107</v>
      </c>
      <c r="C10" s="160" t="s">
        <v>48</v>
      </c>
      <c r="D10" s="16">
        <v>39280</v>
      </c>
    </row>
    <row r="11" spans="2:7" ht="35" customHeight="1" x14ac:dyDescent="0.75">
      <c r="B11" s="21">
        <v>109</v>
      </c>
      <c r="C11" s="160" t="s">
        <v>234</v>
      </c>
      <c r="D11" s="16">
        <v>16560</v>
      </c>
    </row>
    <row r="12" spans="2:7" ht="35" customHeight="1" x14ac:dyDescent="0.75">
      <c r="B12" s="21">
        <v>110</v>
      </c>
      <c r="C12" s="159" t="s">
        <v>124</v>
      </c>
      <c r="D12" s="16">
        <v>44000</v>
      </c>
    </row>
    <row r="13" spans="2:7" ht="35" customHeight="1" x14ac:dyDescent="0.75">
      <c r="B13" s="21">
        <v>111</v>
      </c>
      <c r="C13" s="160" t="s">
        <v>125</v>
      </c>
      <c r="D13" s="16">
        <v>6700</v>
      </c>
    </row>
    <row r="14" spans="2:7" ht="35" customHeight="1" x14ac:dyDescent="0.75">
      <c r="B14" s="21">
        <v>112</v>
      </c>
      <c r="C14" s="160" t="s">
        <v>121</v>
      </c>
      <c r="D14" s="16">
        <v>538</v>
      </c>
    </row>
    <row r="15" spans="2:7" ht="35" customHeight="1" x14ac:dyDescent="0.75">
      <c r="B15" s="21">
        <v>113</v>
      </c>
      <c r="C15" s="159" t="s">
        <v>60</v>
      </c>
      <c r="D15" s="16">
        <v>51420</v>
      </c>
    </row>
    <row r="16" spans="2:7" ht="35" customHeight="1" x14ac:dyDescent="0.75">
      <c r="B16" s="21">
        <v>114</v>
      </c>
      <c r="C16" s="160" t="s">
        <v>6</v>
      </c>
      <c r="D16" s="16">
        <v>4283</v>
      </c>
    </row>
    <row r="17" spans="2:4" ht="35" customHeight="1" x14ac:dyDescent="0.75">
      <c r="B17" s="21">
        <v>115</v>
      </c>
      <c r="C17" s="160" t="s">
        <v>126</v>
      </c>
      <c r="D17" s="16">
        <v>1254</v>
      </c>
    </row>
    <row r="18" spans="2:4" ht="35" customHeight="1" x14ac:dyDescent="0.75">
      <c r="B18" s="21">
        <v>117</v>
      </c>
      <c r="C18" s="159" t="s">
        <v>127</v>
      </c>
      <c r="D18" s="16">
        <v>19428</v>
      </c>
    </row>
    <row r="19" spans="2:4" ht="35" customHeight="1" x14ac:dyDescent="0.75">
      <c r="B19" s="21">
        <v>119</v>
      </c>
      <c r="C19" s="160" t="s">
        <v>197</v>
      </c>
      <c r="D19" s="16">
        <v>64219</v>
      </c>
    </row>
    <row r="20" spans="2:4" ht="35" customHeight="1" x14ac:dyDescent="0.75">
      <c r="B20" s="21">
        <v>122</v>
      </c>
      <c r="C20" s="160" t="s">
        <v>166</v>
      </c>
      <c r="D20" s="16">
        <v>2</v>
      </c>
    </row>
    <row r="21" spans="2:4" ht="35" customHeight="1" x14ac:dyDescent="0.75">
      <c r="B21" s="21">
        <v>123</v>
      </c>
      <c r="C21" s="159" t="s">
        <v>129</v>
      </c>
      <c r="D21" s="16">
        <v>19200</v>
      </c>
    </row>
    <row r="22" spans="2:4" ht="35" customHeight="1" x14ac:dyDescent="0.75">
      <c r="B22" s="21">
        <v>124</v>
      </c>
      <c r="C22" s="160" t="s">
        <v>188</v>
      </c>
      <c r="D22" s="16">
        <v>67000</v>
      </c>
    </row>
    <row r="23" spans="2:4" ht="35" customHeight="1" x14ac:dyDescent="0.75">
      <c r="B23" s="21">
        <v>127</v>
      </c>
      <c r="C23" s="160" t="s">
        <v>143</v>
      </c>
      <c r="D23" s="16">
        <v>951</v>
      </c>
    </row>
    <row r="24" spans="2:4" ht="35" customHeight="1" x14ac:dyDescent="0.75">
      <c r="B24" s="21">
        <v>130</v>
      </c>
      <c r="C24" s="159" t="s">
        <v>130</v>
      </c>
      <c r="D24" s="16">
        <v>5</v>
      </c>
    </row>
    <row r="25" spans="2:4" ht="35" customHeight="1" x14ac:dyDescent="0.75">
      <c r="B25" s="21">
        <v>137</v>
      </c>
      <c r="C25" s="160" t="s">
        <v>114</v>
      </c>
      <c r="D25" s="16">
        <v>5340</v>
      </c>
    </row>
    <row r="26" spans="2:4" ht="35" customHeight="1" x14ac:dyDescent="0.75">
      <c r="B26" s="21">
        <v>140</v>
      </c>
      <c r="C26" s="160" t="s">
        <v>32</v>
      </c>
      <c r="D26" s="16">
        <v>118</v>
      </c>
    </row>
    <row r="27" spans="2:4" ht="35" customHeight="1" x14ac:dyDescent="0.75">
      <c r="B27" s="21">
        <v>14222</v>
      </c>
      <c r="C27" s="159" t="s">
        <v>62</v>
      </c>
      <c r="D27" s="16">
        <v>146000</v>
      </c>
    </row>
    <row r="28" spans="2:4" ht="35" customHeight="1" x14ac:dyDescent="0.75">
      <c r="B28" s="21">
        <v>150</v>
      </c>
      <c r="C28" s="160" t="s">
        <v>216</v>
      </c>
      <c r="D28" s="16">
        <v>1100</v>
      </c>
    </row>
    <row r="29" spans="2:4" ht="35" customHeight="1" x14ac:dyDescent="0.75">
      <c r="B29" s="21">
        <v>152</v>
      </c>
      <c r="C29" s="160" t="s">
        <v>131</v>
      </c>
      <c r="D29" s="16">
        <v>31</v>
      </c>
    </row>
    <row r="30" spans="2:4" ht="35" customHeight="1" x14ac:dyDescent="0.75">
      <c r="B30" s="21">
        <v>155</v>
      </c>
      <c r="C30" s="159" t="s">
        <v>235</v>
      </c>
      <c r="D30" s="16">
        <v>2040</v>
      </c>
    </row>
    <row r="31" spans="2:4" ht="35" customHeight="1" x14ac:dyDescent="0.75">
      <c r="B31" s="21">
        <v>157</v>
      </c>
      <c r="C31" s="160" t="s">
        <v>236</v>
      </c>
      <c r="D31" s="16">
        <v>25</v>
      </c>
    </row>
    <row r="32" spans="2:4" ht="35" customHeight="1" x14ac:dyDescent="0.75">
      <c r="B32" s="21">
        <v>159</v>
      </c>
      <c r="C32" s="160" t="s">
        <v>102</v>
      </c>
      <c r="D32" s="16">
        <v>401</v>
      </c>
    </row>
    <row r="33" spans="2:4" ht="35" customHeight="1" x14ac:dyDescent="0.75">
      <c r="B33" s="21">
        <v>160</v>
      </c>
      <c r="C33" s="159" t="s">
        <v>51</v>
      </c>
      <c r="D33" s="16">
        <v>1</v>
      </c>
    </row>
    <row r="34" spans="2:4" ht="35" customHeight="1" x14ac:dyDescent="0.75">
      <c r="B34" s="21">
        <v>161</v>
      </c>
      <c r="C34" s="160" t="s">
        <v>28</v>
      </c>
      <c r="D34" s="16">
        <v>12</v>
      </c>
    </row>
    <row r="35" spans="2:4" ht="35" customHeight="1" x14ac:dyDescent="0.75">
      <c r="B35" s="21">
        <v>162</v>
      </c>
      <c r="C35" s="160" t="s">
        <v>132</v>
      </c>
      <c r="D35" s="16">
        <v>6330</v>
      </c>
    </row>
    <row r="36" spans="2:4" ht="35" customHeight="1" x14ac:dyDescent="0.75">
      <c r="B36" s="21">
        <v>167</v>
      </c>
      <c r="C36" s="159" t="s">
        <v>142</v>
      </c>
      <c r="D36" s="16">
        <v>13100</v>
      </c>
    </row>
    <row r="37" spans="2:4" ht="35" customHeight="1" x14ac:dyDescent="0.75">
      <c r="B37" s="21">
        <v>169</v>
      </c>
      <c r="C37" s="160" t="s">
        <v>174</v>
      </c>
      <c r="D37" s="16">
        <v>673</v>
      </c>
    </row>
    <row r="38" spans="2:4" ht="35" customHeight="1" x14ac:dyDescent="0.75">
      <c r="B38" s="21">
        <v>177</v>
      </c>
      <c r="C38" s="160" t="s">
        <v>134</v>
      </c>
      <c r="D38" s="16">
        <v>30</v>
      </c>
    </row>
    <row r="39" spans="2:4" ht="35" customHeight="1" x14ac:dyDescent="0.75">
      <c r="B39" s="21">
        <v>178</v>
      </c>
      <c r="C39" s="159" t="s">
        <v>135</v>
      </c>
      <c r="D39" s="16">
        <v>3440</v>
      </c>
    </row>
    <row r="40" spans="2:4" ht="35" customHeight="1" x14ac:dyDescent="0.75">
      <c r="B40" s="21">
        <v>183</v>
      </c>
      <c r="C40" s="160" t="s">
        <v>136</v>
      </c>
      <c r="D40" s="16">
        <v>292</v>
      </c>
    </row>
    <row r="41" spans="2:4" ht="35" customHeight="1" x14ac:dyDescent="0.75">
      <c r="B41" s="21">
        <v>184</v>
      </c>
      <c r="C41" s="160" t="s">
        <v>153</v>
      </c>
      <c r="D41" s="16">
        <v>4400</v>
      </c>
    </row>
    <row r="42" spans="2:4" ht="35" customHeight="1" x14ac:dyDescent="0.75">
      <c r="B42" s="21">
        <v>185</v>
      </c>
      <c r="C42" s="159" t="s">
        <v>180</v>
      </c>
      <c r="D42" s="16">
        <v>330</v>
      </c>
    </row>
    <row r="43" spans="2:4" ht="35" customHeight="1" x14ac:dyDescent="0.75">
      <c r="B43" s="21">
        <v>192</v>
      </c>
      <c r="C43" s="160" t="s">
        <v>34</v>
      </c>
      <c r="D43" s="16">
        <v>12240</v>
      </c>
    </row>
    <row r="44" spans="2:4" ht="35" customHeight="1" x14ac:dyDescent="0.75">
      <c r="B44" s="21">
        <v>194</v>
      </c>
      <c r="C44" s="160" t="s">
        <v>137</v>
      </c>
      <c r="D44" s="16">
        <v>98322</v>
      </c>
    </row>
    <row r="45" spans="2:4" ht="35" customHeight="1" x14ac:dyDescent="0.75">
      <c r="B45" s="21">
        <v>195</v>
      </c>
      <c r="C45" s="159" t="s">
        <v>35</v>
      </c>
      <c r="D45" s="16">
        <v>210</v>
      </c>
    </row>
    <row r="46" spans="2:4" ht="35" customHeight="1" x14ac:dyDescent="0.75">
      <c r="B46" s="21">
        <v>196</v>
      </c>
      <c r="C46" s="160" t="s">
        <v>138</v>
      </c>
      <c r="D46" s="16">
        <v>95</v>
      </c>
    </row>
    <row r="47" spans="2:4" ht="35" customHeight="1" x14ac:dyDescent="0.75">
      <c r="B47" s="21">
        <v>199</v>
      </c>
      <c r="C47" s="160" t="s">
        <v>106</v>
      </c>
      <c r="D47" s="16">
        <v>247</v>
      </c>
    </row>
    <row r="48" spans="2:4" ht="35" customHeight="1" x14ac:dyDescent="0.75">
      <c r="B48" s="21">
        <v>204</v>
      </c>
      <c r="C48" s="159" t="s">
        <v>139</v>
      </c>
      <c r="D48" s="16">
        <v>200</v>
      </c>
    </row>
    <row r="49" spans="2:4" ht="35" customHeight="1" x14ac:dyDescent="0.75">
      <c r="B49" s="21">
        <v>206</v>
      </c>
      <c r="C49" s="160" t="s">
        <v>151</v>
      </c>
      <c r="D49" s="16">
        <v>500000</v>
      </c>
    </row>
    <row r="50" spans="2:4" ht="35" customHeight="1" x14ac:dyDescent="0.75">
      <c r="B50" s="21">
        <v>809</v>
      </c>
      <c r="C50" s="160" t="s">
        <v>119</v>
      </c>
      <c r="D50" s="16">
        <v>813000</v>
      </c>
    </row>
    <row r="51" spans="2:4" ht="35" customHeight="1" x14ac:dyDescent="0.75">
      <c r="B51" s="21">
        <v>810</v>
      </c>
      <c r="C51" s="159" t="s">
        <v>211</v>
      </c>
      <c r="D51" s="16">
        <v>1337</v>
      </c>
    </row>
    <row r="52" spans="2:4" ht="35" customHeight="1" x14ac:dyDescent="0.75">
      <c r="B52" s="21">
        <v>815</v>
      </c>
      <c r="C52" s="160" t="s">
        <v>145</v>
      </c>
      <c r="D52" s="16">
        <v>1161</v>
      </c>
    </row>
    <row r="53" spans="2:4" ht="35" customHeight="1" x14ac:dyDescent="0.75">
      <c r="B53" s="21">
        <v>816</v>
      </c>
      <c r="C53" s="160" t="s">
        <v>133</v>
      </c>
      <c r="D53" s="16">
        <v>231055</v>
      </c>
    </row>
    <row r="54" spans="2:4" ht="35" customHeight="1" x14ac:dyDescent="0.75">
      <c r="B54" s="21">
        <v>817</v>
      </c>
      <c r="C54" s="159" t="s">
        <v>152</v>
      </c>
      <c r="D54" s="16">
        <v>800000</v>
      </c>
    </row>
    <row r="55" spans="2:4" ht="35" customHeight="1" x14ac:dyDescent="0.75">
      <c r="B55" s="306" t="s">
        <v>149</v>
      </c>
      <c r="C55" s="307"/>
      <c r="D55" s="20">
        <f>SUM(D6:D54)</f>
        <v>3000000</v>
      </c>
    </row>
  </sheetData>
  <mergeCells count="6">
    <mergeCell ref="F4:G4"/>
    <mergeCell ref="B2:D2"/>
    <mergeCell ref="C4:C5"/>
    <mergeCell ref="B55:C55"/>
    <mergeCell ref="D4:D5"/>
    <mergeCell ref="B4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2556-88DC-44D2-8612-761248008AC6}">
  <dimension ref="B1:H83"/>
  <sheetViews>
    <sheetView showGridLines="0" rightToLeft="1" zoomScale="90" zoomScaleNormal="90" workbookViewId="0">
      <selection activeCell="E84" sqref="E84"/>
    </sheetView>
  </sheetViews>
  <sheetFormatPr defaultRowHeight="19" x14ac:dyDescent="0.75"/>
  <cols>
    <col min="1" max="1" width="8.7265625" style="22"/>
    <col min="2" max="2" width="14.1796875" style="22" bestFit="1" customWidth="1"/>
    <col min="3" max="3" width="8.26953125" style="22" customWidth="1"/>
    <col min="4" max="4" width="46.7265625" style="247" customWidth="1"/>
    <col min="5" max="5" width="27.26953125" style="22" bestFit="1" customWidth="1"/>
    <col min="6" max="7" width="8.7265625" style="22"/>
    <col min="8" max="8" width="15.453125" style="22" customWidth="1"/>
    <col min="9" max="16384" width="8.7265625" style="22"/>
  </cols>
  <sheetData>
    <row r="1" spans="2:8" x14ac:dyDescent="0.75">
      <c r="B1" s="215" t="s">
        <v>52</v>
      </c>
      <c r="C1" s="23"/>
      <c r="D1" s="241"/>
      <c r="E1" s="23"/>
    </row>
    <row r="2" spans="2:8" ht="30" customHeight="1" x14ac:dyDescent="0.75">
      <c r="B2" s="312" t="s">
        <v>342</v>
      </c>
      <c r="C2" s="312"/>
      <c r="D2" s="312"/>
      <c r="E2" s="312"/>
    </row>
    <row r="3" spans="2:8" ht="19.5" thickBot="1" x14ac:dyDescent="0.8">
      <c r="C3" s="15"/>
      <c r="D3" s="242"/>
      <c r="E3" s="15" t="s">
        <v>144</v>
      </c>
    </row>
    <row r="4" spans="2:8" ht="35" customHeight="1" x14ac:dyDescent="0.75">
      <c r="B4" s="315" t="s">
        <v>326</v>
      </c>
      <c r="C4" s="313" t="s">
        <v>1</v>
      </c>
      <c r="D4" s="313"/>
      <c r="E4" s="317" t="s">
        <v>327</v>
      </c>
      <c r="G4" s="292" t="s">
        <v>325</v>
      </c>
      <c r="H4" s="292"/>
    </row>
    <row r="5" spans="2:8" ht="35" customHeight="1" thickBot="1" x14ac:dyDescent="0.8">
      <c r="B5" s="316"/>
      <c r="C5" s="314"/>
      <c r="D5" s="314"/>
      <c r="E5" s="318"/>
    </row>
    <row r="6" spans="2:8" ht="35" customHeight="1" x14ac:dyDescent="0.75">
      <c r="B6" s="25"/>
      <c r="C6" s="24" t="s">
        <v>2</v>
      </c>
      <c r="D6" s="240" t="s">
        <v>264</v>
      </c>
      <c r="E6" s="26"/>
    </row>
    <row r="7" spans="2:8" ht="35" customHeight="1" x14ac:dyDescent="0.75">
      <c r="B7" s="162">
        <v>10200</v>
      </c>
      <c r="C7" s="161"/>
      <c r="D7" s="243" t="s">
        <v>47</v>
      </c>
      <c r="E7" s="16">
        <v>5</v>
      </c>
    </row>
    <row r="8" spans="2:8" ht="35" customHeight="1" x14ac:dyDescent="0.75">
      <c r="B8" s="162">
        <v>15300</v>
      </c>
      <c r="C8" s="161"/>
      <c r="D8" s="243" t="s">
        <v>30</v>
      </c>
      <c r="E8" s="16">
        <v>1</v>
      </c>
    </row>
    <row r="9" spans="2:8" ht="35" customHeight="1" x14ac:dyDescent="0.75">
      <c r="B9" s="162">
        <v>10500</v>
      </c>
      <c r="C9" s="161"/>
      <c r="D9" s="243" t="s">
        <v>244</v>
      </c>
      <c r="E9" s="16">
        <v>15854</v>
      </c>
    </row>
    <row r="10" spans="2:8" ht="35" customHeight="1" x14ac:dyDescent="0.75">
      <c r="B10" s="162">
        <v>10600</v>
      </c>
      <c r="C10" s="161"/>
      <c r="D10" s="243" t="s">
        <v>159</v>
      </c>
      <c r="E10" s="16">
        <v>7770</v>
      </c>
    </row>
    <row r="11" spans="2:8" ht="35" customHeight="1" x14ac:dyDescent="0.75">
      <c r="B11" s="162">
        <v>12200</v>
      </c>
      <c r="C11" s="161"/>
      <c r="D11" s="243" t="s">
        <v>166</v>
      </c>
      <c r="E11" s="16">
        <v>2</v>
      </c>
    </row>
    <row r="12" spans="2:8" ht="35" customHeight="1" x14ac:dyDescent="0.75">
      <c r="B12" s="162">
        <v>12700</v>
      </c>
      <c r="C12" s="161"/>
      <c r="D12" s="243" t="s">
        <v>143</v>
      </c>
      <c r="E12" s="16">
        <v>951</v>
      </c>
    </row>
    <row r="13" spans="2:8" ht="35" customHeight="1" x14ac:dyDescent="0.75">
      <c r="B13" s="162">
        <v>13000</v>
      </c>
      <c r="C13" s="161"/>
      <c r="D13" s="243" t="s">
        <v>53</v>
      </c>
      <c r="E13" s="16">
        <v>5</v>
      </c>
    </row>
    <row r="14" spans="2:8" ht="35" customHeight="1" x14ac:dyDescent="0.75">
      <c r="B14" s="162">
        <v>14000</v>
      </c>
      <c r="C14" s="161"/>
      <c r="D14" s="243" t="s">
        <v>32</v>
      </c>
      <c r="E14" s="16">
        <v>118</v>
      </c>
    </row>
    <row r="15" spans="2:8" ht="35" customHeight="1" x14ac:dyDescent="0.75">
      <c r="B15" s="162">
        <v>16000</v>
      </c>
      <c r="C15" s="161"/>
      <c r="D15" s="243" t="s">
        <v>54</v>
      </c>
      <c r="E15" s="16">
        <v>1</v>
      </c>
    </row>
    <row r="16" spans="2:8" ht="35" customHeight="1" x14ac:dyDescent="0.75">
      <c r="B16" s="162">
        <v>16100</v>
      </c>
      <c r="C16" s="161"/>
      <c r="D16" s="243" t="s">
        <v>28</v>
      </c>
      <c r="E16" s="16">
        <v>12</v>
      </c>
    </row>
    <row r="17" spans="2:5" ht="35" customHeight="1" x14ac:dyDescent="0.75">
      <c r="B17" s="162">
        <v>17700</v>
      </c>
      <c r="C17" s="161"/>
      <c r="D17" s="243" t="s">
        <v>23</v>
      </c>
      <c r="E17" s="16">
        <v>30</v>
      </c>
    </row>
    <row r="18" spans="2:5" ht="35" customHeight="1" x14ac:dyDescent="0.75">
      <c r="B18" s="162">
        <v>18300</v>
      </c>
      <c r="C18" s="161"/>
      <c r="D18" s="243" t="s">
        <v>136</v>
      </c>
      <c r="E18" s="16">
        <v>292</v>
      </c>
    </row>
    <row r="19" spans="2:5" ht="35" customHeight="1" x14ac:dyDescent="0.75">
      <c r="B19" s="162">
        <v>80900</v>
      </c>
      <c r="C19" s="161"/>
      <c r="D19" s="243" t="s">
        <v>120</v>
      </c>
      <c r="E19" s="16">
        <v>813000</v>
      </c>
    </row>
    <row r="20" spans="2:5" ht="35" customHeight="1" thickBot="1" x14ac:dyDescent="0.85">
      <c r="B20" s="163"/>
      <c r="C20" s="27"/>
      <c r="D20" s="244" t="s">
        <v>3</v>
      </c>
      <c r="E20" s="20">
        <f>SUM(E7:E19)</f>
        <v>838041</v>
      </c>
    </row>
    <row r="21" spans="2:5" ht="35" customHeight="1" x14ac:dyDescent="0.75">
      <c r="B21" s="25"/>
      <c r="C21" s="24" t="s">
        <v>55</v>
      </c>
      <c r="D21" s="240" t="s">
        <v>328</v>
      </c>
      <c r="E21" s="203"/>
    </row>
    <row r="22" spans="2:5" ht="35" customHeight="1" x14ac:dyDescent="0.75">
      <c r="B22" s="162">
        <v>20400</v>
      </c>
      <c r="C22" s="161"/>
      <c r="D22" s="243" t="s">
        <v>56</v>
      </c>
      <c r="E22" s="16">
        <v>200</v>
      </c>
    </row>
    <row r="23" spans="2:5" ht="35" customHeight="1" thickBot="1" x14ac:dyDescent="0.8">
      <c r="B23" s="164"/>
      <c r="C23" s="29"/>
      <c r="D23" s="27" t="s">
        <v>57</v>
      </c>
      <c r="E23" s="20">
        <f>SUM(E22)</f>
        <v>200</v>
      </c>
    </row>
    <row r="24" spans="2:5" ht="35" customHeight="1" x14ac:dyDescent="0.75">
      <c r="B24" s="25"/>
      <c r="C24" s="24" t="s">
        <v>4</v>
      </c>
      <c r="D24" s="240" t="s">
        <v>329</v>
      </c>
      <c r="E24" s="203"/>
    </row>
    <row r="25" spans="2:5" ht="35" customHeight="1" x14ac:dyDescent="0.75">
      <c r="B25" s="162">
        <v>10700</v>
      </c>
      <c r="C25" s="161"/>
      <c r="D25" s="243" t="s">
        <v>58</v>
      </c>
      <c r="E25" s="16">
        <v>2210</v>
      </c>
    </row>
    <row r="26" spans="2:5" ht="35" customHeight="1" x14ac:dyDescent="0.75">
      <c r="B26" s="162">
        <v>11200</v>
      </c>
      <c r="C26" s="161"/>
      <c r="D26" s="243" t="s">
        <v>121</v>
      </c>
      <c r="E26" s="16">
        <v>538</v>
      </c>
    </row>
    <row r="27" spans="2:5" ht="35" customHeight="1" x14ac:dyDescent="0.75">
      <c r="B27" s="162">
        <v>12401</v>
      </c>
      <c r="C27" s="161"/>
      <c r="D27" s="243" t="s">
        <v>188</v>
      </c>
      <c r="E27" s="16">
        <v>200</v>
      </c>
    </row>
    <row r="28" spans="2:5" ht="35" customHeight="1" x14ac:dyDescent="0.75">
      <c r="B28" s="162">
        <v>16200</v>
      </c>
      <c r="C28" s="161"/>
      <c r="D28" s="243" t="s">
        <v>59</v>
      </c>
      <c r="E28" s="16">
        <v>6330</v>
      </c>
    </row>
    <row r="29" spans="2:5" ht="35" customHeight="1" x14ac:dyDescent="0.75">
      <c r="B29" s="162">
        <v>19200</v>
      </c>
      <c r="C29" s="161"/>
      <c r="D29" s="243" t="s">
        <v>34</v>
      </c>
      <c r="E29" s="16">
        <v>12240</v>
      </c>
    </row>
    <row r="30" spans="2:5" ht="35" customHeight="1" x14ac:dyDescent="0.75">
      <c r="B30" s="162">
        <v>19500</v>
      </c>
      <c r="C30" s="161"/>
      <c r="D30" s="243" t="s">
        <v>35</v>
      </c>
      <c r="E30" s="16">
        <v>210</v>
      </c>
    </row>
    <row r="31" spans="2:5" ht="35" customHeight="1" x14ac:dyDescent="0.75">
      <c r="B31" s="162">
        <v>20600</v>
      </c>
      <c r="C31" s="161"/>
      <c r="D31" s="243" t="s">
        <v>181</v>
      </c>
      <c r="E31" s="16">
        <v>500000</v>
      </c>
    </row>
    <row r="32" spans="2:5" ht="35" customHeight="1" thickBot="1" x14ac:dyDescent="0.8">
      <c r="B32" s="164"/>
      <c r="C32" s="29"/>
      <c r="D32" s="245" t="s">
        <v>185</v>
      </c>
      <c r="E32" s="20">
        <f>SUM(E25:E31)</f>
        <v>521728</v>
      </c>
    </row>
    <row r="33" spans="2:5" ht="35" customHeight="1" x14ac:dyDescent="0.75">
      <c r="B33" s="25"/>
      <c r="C33" s="24" t="s">
        <v>5</v>
      </c>
      <c r="D33" s="240" t="s">
        <v>330</v>
      </c>
      <c r="E33" s="203"/>
    </row>
    <row r="34" spans="2:5" ht="35" customHeight="1" x14ac:dyDescent="0.75">
      <c r="B34" s="162">
        <v>11300</v>
      </c>
      <c r="C34" s="161"/>
      <c r="D34" s="243" t="s">
        <v>238</v>
      </c>
      <c r="E34" s="16">
        <v>1800</v>
      </c>
    </row>
    <row r="35" spans="2:5" ht="35" customHeight="1" x14ac:dyDescent="0.75">
      <c r="B35" s="162">
        <v>11400</v>
      </c>
      <c r="C35" s="161"/>
      <c r="D35" s="243" t="s">
        <v>6</v>
      </c>
      <c r="E35" s="16">
        <v>4283</v>
      </c>
    </row>
    <row r="36" spans="2:5" ht="35" customHeight="1" x14ac:dyDescent="0.75">
      <c r="B36" s="162">
        <v>13700</v>
      </c>
      <c r="C36" s="161"/>
      <c r="D36" s="243" t="s">
        <v>114</v>
      </c>
      <c r="E36" s="16">
        <v>5340</v>
      </c>
    </row>
    <row r="37" spans="2:5" ht="35" customHeight="1" x14ac:dyDescent="0.75">
      <c r="B37" s="162">
        <v>15200</v>
      </c>
      <c r="C37" s="161"/>
      <c r="D37" s="243" t="s">
        <v>50</v>
      </c>
      <c r="E37" s="16">
        <v>31</v>
      </c>
    </row>
    <row r="38" spans="2:5" ht="35" customHeight="1" x14ac:dyDescent="0.75">
      <c r="B38" s="162">
        <v>15500</v>
      </c>
      <c r="C38" s="161"/>
      <c r="D38" s="243" t="s">
        <v>235</v>
      </c>
      <c r="E38" s="16">
        <v>2040</v>
      </c>
    </row>
    <row r="39" spans="2:5" ht="35" customHeight="1" x14ac:dyDescent="0.75">
      <c r="B39" s="162">
        <v>16900</v>
      </c>
      <c r="C39" s="161"/>
      <c r="D39" s="243" t="s">
        <v>174</v>
      </c>
      <c r="E39" s="16">
        <v>673</v>
      </c>
    </row>
    <row r="40" spans="2:5" ht="35" customHeight="1" x14ac:dyDescent="0.75">
      <c r="B40" s="162">
        <v>18500</v>
      </c>
      <c r="C40" s="161"/>
      <c r="D40" s="243" t="s">
        <v>180</v>
      </c>
      <c r="E40" s="16">
        <v>330</v>
      </c>
    </row>
    <row r="41" spans="2:5" ht="35" customHeight="1" x14ac:dyDescent="0.75">
      <c r="B41" s="162">
        <v>81500</v>
      </c>
      <c r="C41" s="161"/>
      <c r="D41" s="243" t="s">
        <v>145</v>
      </c>
      <c r="E41" s="16">
        <v>1161</v>
      </c>
    </row>
    <row r="42" spans="2:5" ht="35" customHeight="1" thickBot="1" x14ac:dyDescent="0.8">
      <c r="B42" s="164"/>
      <c r="C42" s="29"/>
      <c r="D42" s="245" t="s">
        <v>7</v>
      </c>
      <c r="E42" s="20">
        <f>SUM(E34:E41)</f>
        <v>15658</v>
      </c>
    </row>
    <row r="43" spans="2:5" ht="35" customHeight="1" x14ac:dyDescent="0.75">
      <c r="B43" s="25"/>
      <c r="C43" s="24" t="s">
        <v>8</v>
      </c>
      <c r="D43" s="240" t="s">
        <v>331</v>
      </c>
      <c r="E43" s="203"/>
    </row>
    <row r="44" spans="2:5" ht="35" customHeight="1" x14ac:dyDescent="0.75">
      <c r="B44" s="162">
        <v>11300</v>
      </c>
      <c r="C44" s="161"/>
      <c r="D44" s="243" t="s">
        <v>60</v>
      </c>
      <c r="E44" s="16">
        <v>49620</v>
      </c>
    </row>
    <row r="45" spans="2:5" ht="35" customHeight="1" thickBot="1" x14ac:dyDescent="0.8">
      <c r="B45" s="164"/>
      <c r="C45" s="29"/>
      <c r="D45" s="245" t="s">
        <v>9</v>
      </c>
      <c r="E45" s="20">
        <f>SUM(E44)</f>
        <v>49620</v>
      </c>
    </row>
    <row r="46" spans="2:5" ht="35" customHeight="1" x14ac:dyDescent="0.75">
      <c r="B46" s="25"/>
      <c r="C46" s="24" t="s">
        <v>10</v>
      </c>
      <c r="D46" s="240" t="s">
        <v>332</v>
      </c>
      <c r="E46" s="203"/>
    </row>
    <row r="47" spans="2:5" ht="35" customHeight="1" x14ac:dyDescent="0.75">
      <c r="B47" s="162">
        <v>11500</v>
      </c>
      <c r="C47" s="161"/>
      <c r="D47" s="243" t="s">
        <v>49</v>
      </c>
      <c r="E47" s="16">
        <v>1254</v>
      </c>
    </row>
    <row r="48" spans="2:5" ht="35" customHeight="1" x14ac:dyDescent="0.75">
      <c r="B48" s="162">
        <v>81600</v>
      </c>
      <c r="C48" s="161"/>
      <c r="D48" s="243" t="s">
        <v>146</v>
      </c>
      <c r="E48" s="16">
        <v>231055</v>
      </c>
    </row>
    <row r="49" spans="2:5" ht="35" customHeight="1" thickBot="1" x14ac:dyDescent="0.8">
      <c r="B49" s="164"/>
      <c r="C49" s="29"/>
      <c r="D49" s="245" t="s">
        <v>217</v>
      </c>
      <c r="E49" s="20">
        <f>SUM(E47:E48)</f>
        <v>232309</v>
      </c>
    </row>
    <row r="50" spans="2:5" ht="35" customHeight="1" x14ac:dyDescent="0.75">
      <c r="B50" s="25"/>
      <c r="C50" s="24" t="s">
        <v>12</v>
      </c>
      <c r="D50" s="240" t="s">
        <v>333</v>
      </c>
      <c r="E50" s="203"/>
    </row>
    <row r="51" spans="2:5" ht="35" customHeight="1" x14ac:dyDescent="0.75">
      <c r="B51" s="162">
        <v>12402</v>
      </c>
      <c r="C51" s="161"/>
      <c r="D51" s="243" t="s">
        <v>187</v>
      </c>
      <c r="E51" s="16">
        <v>66800</v>
      </c>
    </row>
    <row r="52" spans="2:5" ht="35" customHeight="1" x14ac:dyDescent="0.75">
      <c r="B52" s="165" t="s">
        <v>243</v>
      </c>
      <c r="C52" s="161"/>
      <c r="D52" s="243" t="s">
        <v>147</v>
      </c>
      <c r="E52" s="16">
        <v>37070</v>
      </c>
    </row>
    <row r="53" spans="2:5" ht="35" customHeight="1" x14ac:dyDescent="0.75">
      <c r="B53" s="162">
        <v>119</v>
      </c>
      <c r="C53" s="161"/>
      <c r="D53" s="243" t="s">
        <v>197</v>
      </c>
      <c r="E53" s="16">
        <v>64219</v>
      </c>
    </row>
    <row r="54" spans="2:5" ht="35" customHeight="1" x14ac:dyDescent="0.75">
      <c r="B54" s="166" t="s">
        <v>218</v>
      </c>
      <c r="C54" s="161"/>
      <c r="D54" s="243" t="s">
        <v>13</v>
      </c>
      <c r="E54" s="16">
        <v>12400</v>
      </c>
    </row>
    <row r="55" spans="2:5" ht="35" customHeight="1" x14ac:dyDescent="0.75">
      <c r="B55" s="162">
        <v>12307</v>
      </c>
      <c r="C55" s="161"/>
      <c r="D55" s="243" t="s">
        <v>94</v>
      </c>
      <c r="E55" s="16">
        <v>6800</v>
      </c>
    </row>
    <row r="56" spans="2:5" ht="35" customHeight="1" x14ac:dyDescent="0.75">
      <c r="B56" s="162">
        <v>17800</v>
      </c>
      <c r="C56" s="161"/>
      <c r="D56" s="243" t="s">
        <v>135</v>
      </c>
      <c r="E56" s="16">
        <v>3440</v>
      </c>
    </row>
    <row r="57" spans="2:5" ht="35" customHeight="1" x14ac:dyDescent="0.75">
      <c r="B57" s="162">
        <v>81000</v>
      </c>
      <c r="C57" s="161"/>
      <c r="D57" s="243" t="s">
        <v>140</v>
      </c>
      <c r="E57" s="16">
        <v>1337</v>
      </c>
    </row>
    <row r="58" spans="2:5" ht="35" customHeight="1" thickBot="1" x14ac:dyDescent="0.8">
      <c r="B58" s="164"/>
      <c r="C58" s="29"/>
      <c r="D58" s="245" t="s">
        <v>112</v>
      </c>
      <c r="E58" s="20">
        <f>SUM(E51:E57)</f>
        <v>192066</v>
      </c>
    </row>
    <row r="59" spans="2:5" ht="35" customHeight="1" x14ac:dyDescent="0.75">
      <c r="B59" s="25"/>
      <c r="C59" s="24" t="s">
        <v>14</v>
      </c>
      <c r="D59" s="240" t="s">
        <v>334</v>
      </c>
      <c r="E59" s="203"/>
    </row>
    <row r="60" spans="2:5" ht="35" customHeight="1" x14ac:dyDescent="0.75">
      <c r="B60" s="162">
        <v>18400</v>
      </c>
      <c r="C60" s="161"/>
      <c r="D60" s="243" t="s">
        <v>103</v>
      </c>
      <c r="E60" s="16">
        <v>4400</v>
      </c>
    </row>
    <row r="61" spans="2:5" ht="35" customHeight="1" x14ac:dyDescent="0.75">
      <c r="B61" s="162">
        <v>15000</v>
      </c>
      <c r="C61" s="161"/>
      <c r="D61" s="243" t="s">
        <v>216</v>
      </c>
      <c r="E61" s="16">
        <v>1100</v>
      </c>
    </row>
    <row r="62" spans="2:5" ht="35" customHeight="1" x14ac:dyDescent="0.75">
      <c r="B62" s="162">
        <v>15900</v>
      </c>
      <c r="C62" s="161"/>
      <c r="D62" s="243" t="s">
        <v>100</v>
      </c>
      <c r="E62" s="16">
        <v>401</v>
      </c>
    </row>
    <row r="63" spans="2:5" ht="35" customHeight="1" x14ac:dyDescent="0.75">
      <c r="B63" s="162">
        <v>19900</v>
      </c>
      <c r="C63" s="216"/>
      <c r="D63" s="246" t="s">
        <v>113</v>
      </c>
      <c r="E63" s="16">
        <v>247</v>
      </c>
    </row>
    <row r="64" spans="2:5" ht="35" customHeight="1" thickBot="1" x14ac:dyDescent="0.8">
      <c r="B64" s="164"/>
      <c r="C64" s="29"/>
      <c r="D64" s="245" t="s">
        <v>36</v>
      </c>
      <c r="E64" s="20">
        <f>SUM(E60:E63)</f>
        <v>6148</v>
      </c>
    </row>
    <row r="65" spans="2:5" ht="35" customHeight="1" x14ac:dyDescent="0.75">
      <c r="B65" s="25"/>
      <c r="C65" s="24" t="s">
        <v>15</v>
      </c>
      <c r="D65" s="240" t="s">
        <v>335</v>
      </c>
      <c r="E65" s="203"/>
    </row>
    <row r="66" spans="2:5" ht="35" customHeight="1" x14ac:dyDescent="0.75">
      <c r="B66" s="162">
        <v>11000</v>
      </c>
      <c r="C66" s="161"/>
      <c r="D66" s="243" t="s">
        <v>124</v>
      </c>
      <c r="E66" s="16">
        <v>44000</v>
      </c>
    </row>
    <row r="67" spans="2:5" ht="35" customHeight="1" thickBot="1" x14ac:dyDescent="0.8">
      <c r="B67" s="164"/>
      <c r="C67" s="29"/>
      <c r="D67" s="245" t="s">
        <v>16</v>
      </c>
      <c r="E67" s="20">
        <f>SUM(E66:E66)</f>
        <v>44000</v>
      </c>
    </row>
    <row r="68" spans="2:5" ht="35" customHeight="1" x14ac:dyDescent="0.75">
      <c r="B68" s="25"/>
      <c r="C68" s="24" t="s">
        <v>17</v>
      </c>
      <c r="D68" s="240" t="s">
        <v>336</v>
      </c>
      <c r="E68" s="203"/>
    </row>
    <row r="69" spans="2:5" ht="35" customHeight="1" x14ac:dyDescent="0.75">
      <c r="B69" s="162">
        <v>11100</v>
      </c>
      <c r="C69" s="161"/>
      <c r="D69" s="243" t="s">
        <v>125</v>
      </c>
      <c r="E69" s="16">
        <v>6700</v>
      </c>
    </row>
    <row r="70" spans="2:5" ht="35" customHeight="1" thickBot="1" x14ac:dyDescent="0.8">
      <c r="B70" s="164"/>
      <c r="C70" s="29"/>
      <c r="D70" s="245" t="s">
        <v>61</v>
      </c>
      <c r="E70" s="20">
        <f>SUM(E69:E69)</f>
        <v>6700</v>
      </c>
    </row>
    <row r="71" spans="2:5" ht="35" customHeight="1" x14ac:dyDescent="0.75">
      <c r="B71" s="25"/>
      <c r="C71" s="24" t="s">
        <v>118</v>
      </c>
      <c r="D71" s="240" t="s">
        <v>337</v>
      </c>
      <c r="E71" s="203"/>
    </row>
    <row r="72" spans="2:5" ht="35" customHeight="1" x14ac:dyDescent="0.75">
      <c r="B72" s="166">
        <v>11700</v>
      </c>
      <c r="C72" s="161"/>
      <c r="D72" s="243" t="s">
        <v>127</v>
      </c>
      <c r="E72" s="16">
        <v>19428</v>
      </c>
    </row>
    <row r="73" spans="2:5" ht="35" customHeight="1" x14ac:dyDescent="0.75">
      <c r="B73" s="162">
        <v>14222</v>
      </c>
      <c r="C73" s="161"/>
      <c r="D73" s="243" t="s">
        <v>62</v>
      </c>
      <c r="E73" s="16">
        <v>146000</v>
      </c>
    </row>
    <row r="74" spans="2:5" ht="35" customHeight="1" x14ac:dyDescent="0.75">
      <c r="B74" s="162">
        <v>19400</v>
      </c>
      <c r="C74" s="161"/>
      <c r="D74" s="243" t="s">
        <v>137</v>
      </c>
      <c r="E74" s="16">
        <v>98322</v>
      </c>
    </row>
    <row r="75" spans="2:5" ht="35" customHeight="1" thickBot="1" x14ac:dyDescent="0.8">
      <c r="B75" s="164"/>
      <c r="C75" s="29"/>
      <c r="D75" s="245" t="s">
        <v>19</v>
      </c>
      <c r="E75" s="20">
        <f>SUM(E72:E74)</f>
        <v>263750</v>
      </c>
    </row>
    <row r="76" spans="2:5" ht="35" customHeight="1" x14ac:dyDescent="0.75">
      <c r="B76" s="25"/>
      <c r="C76" s="24" t="s">
        <v>18</v>
      </c>
      <c r="D76" s="240" t="s">
        <v>338</v>
      </c>
      <c r="E76" s="203"/>
    </row>
    <row r="77" spans="2:5" ht="35" customHeight="1" x14ac:dyDescent="0.75">
      <c r="B77" s="162">
        <v>10900</v>
      </c>
      <c r="C77" s="161"/>
      <c r="D77" s="243" t="s">
        <v>123</v>
      </c>
      <c r="E77" s="16">
        <v>16560</v>
      </c>
    </row>
    <row r="78" spans="2:5" ht="35" customHeight="1" x14ac:dyDescent="0.75">
      <c r="B78" s="162">
        <v>15700</v>
      </c>
      <c r="C78" s="161"/>
      <c r="D78" s="243" t="s">
        <v>171</v>
      </c>
      <c r="E78" s="16">
        <v>25</v>
      </c>
    </row>
    <row r="79" spans="2:5" ht="35" customHeight="1" x14ac:dyDescent="0.75">
      <c r="B79" s="162">
        <v>16700</v>
      </c>
      <c r="C79" s="161"/>
      <c r="D79" s="243" t="s">
        <v>142</v>
      </c>
      <c r="E79" s="16">
        <v>13100</v>
      </c>
    </row>
    <row r="80" spans="2:5" ht="35" customHeight="1" x14ac:dyDescent="0.75">
      <c r="B80" s="162">
        <v>19600</v>
      </c>
      <c r="C80" s="161"/>
      <c r="D80" s="243" t="s">
        <v>138</v>
      </c>
      <c r="E80" s="16">
        <v>95</v>
      </c>
    </row>
    <row r="81" spans="2:5" ht="35" customHeight="1" x14ac:dyDescent="0.75">
      <c r="B81" s="162">
        <v>81700</v>
      </c>
      <c r="C81" s="161"/>
      <c r="D81" s="243" t="s">
        <v>179</v>
      </c>
      <c r="E81" s="16">
        <v>800000</v>
      </c>
    </row>
    <row r="82" spans="2:5" ht="35" customHeight="1" x14ac:dyDescent="0.75">
      <c r="B82" s="28"/>
      <c r="C82" s="29"/>
      <c r="D82" s="245" t="s">
        <v>96</v>
      </c>
      <c r="E82" s="20">
        <f>SUM(E77:E81)</f>
        <v>829780</v>
      </c>
    </row>
    <row r="83" spans="2:5" ht="35" customHeight="1" x14ac:dyDescent="0.75">
      <c r="B83" s="28"/>
      <c r="C83" s="29"/>
      <c r="D83" s="245" t="s">
        <v>149</v>
      </c>
      <c r="E83" s="20">
        <f>SUM(E20+E23+E32+E42+E45+E49+E58+E64+E67+E70+E75+E82)</f>
        <v>3000000</v>
      </c>
    </row>
  </sheetData>
  <mergeCells count="5">
    <mergeCell ref="B2:E2"/>
    <mergeCell ref="C4:D5"/>
    <mergeCell ref="G4:H4"/>
    <mergeCell ref="B4:B5"/>
    <mergeCell ref="E4:E5"/>
  </mergeCells>
  <hyperlinks>
    <hyperlink ref="G4:H4" location="'البيانات '!A1" display="العودة إلى صفحة البيانات" xr:uid="{C1351356-23FE-44AA-BD35-F734632EC05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F626-A52C-4F7A-A7B2-66B7B9438F93}">
  <dimension ref="B1:I41"/>
  <sheetViews>
    <sheetView showGridLines="0" rightToLeft="1" zoomScale="90" zoomScaleNormal="90" workbookViewId="0">
      <selection activeCell="E37" sqref="E37"/>
    </sheetView>
  </sheetViews>
  <sheetFormatPr defaultRowHeight="12.5" x14ac:dyDescent="0.25"/>
  <cols>
    <col min="2" max="2" width="6.6328125" bestFit="1" customWidth="1"/>
    <col min="3" max="3" width="9.08984375" bestFit="1" customWidth="1"/>
    <col min="5" max="5" width="47" style="254" customWidth="1"/>
    <col min="6" max="6" width="23.7265625" bestFit="1" customWidth="1"/>
    <col min="9" max="9" width="17.26953125" customWidth="1"/>
  </cols>
  <sheetData>
    <row r="1" spans="2:9" ht="20.5" customHeight="1" x14ac:dyDescent="0.25">
      <c r="B1" s="31" t="s">
        <v>63</v>
      </c>
      <c r="C1" s="30"/>
      <c r="D1" s="30"/>
      <c r="E1" s="249"/>
      <c r="F1" s="30"/>
    </row>
    <row r="2" spans="2:9" ht="30" customHeight="1" x14ac:dyDescent="0.25">
      <c r="B2" s="319" t="s">
        <v>265</v>
      </c>
      <c r="C2" s="319"/>
      <c r="D2" s="319"/>
      <c r="E2" s="319"/>
      <c r="F2" s="319"/>
    </row>
    <row r="3" spans="2:9" ht="22.5" thickBot="1" x14ac:dyDescent="0.8">
      <c r="B3" s="2"/>
      <c r="C3" s="1"/>
      <c r="D3" s="3"/>
      <c r="E3" s="250"/>
      <c r="F3" s="171" t="s">
        <v>89</v>
      </c>
    </row>
    <row r="4" spans="2:9" ht="35" customHeight="1" x14ac:dyDescent="0.25">
      <c r="B4" s="320" t="s">
        <v>64</v>
      </c>
      <c r="C4" s="321"/>
      <c r="D4" s="321"/>
      <c r="E4" s="298" t="s">
        <v>68</v>
      </c>
      <c r="F4" s="322" t="s">
        <v>327</v>
      </c>
      <c r="H4" s="248" t="s">
        <v>325</v>
      </c>
      <c r="I4" s="248"/>
    </row>
    <row r="5" spans="2:9" ht="24.5" customHeight="1" x14ac:dyDescent="0.25">
      <c r="B5" s="187" t="s">
        <v>65</v>
      </c>
      <c r="C5" s="188" t="s">
        <v>66</v>
      </c>
      <c r="D5" s="189" t="s">
        <v>67</v>
      </c>
      <c r="E5" s="299"/>
      <c r="F5" s="323"/>
    </row>
    <row r="6" spans="2:9" ht="35" customHeight="1" x14ac:dyDescent="0.25">
      <c r="B6" s="35"/>
      <c r="C6" s="36"/>
      <c r="D6" s="36"/>
      <c r="E6" s="52" t="s">
        <v>266</v>
      </c>
      <c r="F6" s="37"/>
    </row>
    <row r="7" spans="2:9" ht="35" customHeight="1" x14ac:dyDescent="0.25">
      <c r="B7" s="167">
        <v>21</v>
      </c>
      <c r="C7" s="168">
        <v>101</v>
      </c>
      <c r="D7" s="169">
        <v>1</v>
      </c>
      <c r="E7" s="251" t="s">
        <v>69</v>
      </c>
      <c r="F7" s="217">
        <v>400000</v>
      </c>
    </row>
    <row r="8" spans="2:9" ht="35" customHeight="1" x14ac:dyDescent="0.25">
      <c r="B8" s="167">
        <v>10</v>
      </c>
      <c r="C8" s="168">
        <v>101</v>
      </c>
      <c r="D8" s="169">
        <v>1</v>
      </c>
      <c r="E8" s="251" t="s">
        <v>116</v>
      </c>
      <c r="F8" s="217">
        <v>413000</v>
      </c>
    </row>
    <row r="9" spans="2:9" ht="35" customHeight="1" x14ac:dyDescent="0.25">
      <c r="B9" s="167">
        <v>11</v>
      </c>
      <c r="C9" s="168">
        <v>103</v>
      </c>
      <c r="D9" s="169">
        <v>1</v>
      </c>
      <c r="E9" s="251" t="s">
        <v>70</v>
      </c>
      <c r="F9" s="217">
        <v>230000</v>
      </c>
    </row>
    <row r="10" spans="2:9" ht="35" customHeight="1" x14ac:dyDescent="0.25">
      <c r="B10" s="167">
        <v>11</v>
      </c>
      <c r="C10" s="168">
        <v>104</v>
      </c>
      <c r="D10" s="169">
        <v>1</v>
      </c>
      <c r="E10" s="251" t="s">
        <v>71</v>
      </c>
      <c r="F10" s="217">
        <v>42500</v>
      </c>
    </row>
    <row r="11" spans="2:9" ht="35" customHeight="1" x14ac:dyDescent="0.25">
      <c r="B11" s="167">
        <v>41</v>
      </c>
      <c r="C11" s="168">
        <v>104</v>
      </c>
      <c r="D11" s="169">
        <v>1</v>
      </c>
      <c r="E11" s="251" t="s">
        <v>72</v>
      </c>
      <c r="F11" s="217">
        <v>54000</v>
      </c>
    </row>
    <row r="12" spans="2:9" ht="35" customHeight="1" x14ac:dyDescent="0.25">
      <c r="B12" s="167">
        <v>51</v>
      </c>
      <c r="C12" s="168">
        <v>105</v>
      </c>
      <c r="D12" s="169">
        <v>1</v>
      </c>
      <c r="E12" s="251" t="s">
        <v>220</v>
      </c>
      <c r="F12" s="217">
        <v>15370</v>
      </c>
    </row>
    <row r="13" spans="2:9" ht="35" customHeight="1" x14ac:dyDescent="0.25">
      <c r="B13" s="167">
        <v>52</v>
      </c>
      <c r="C13" s="168">
        <v>105</v>
      </c>
      <c r="D13" s="169">
        <v>1</v>
      </c>
      <c r="E13" s="251" t="s">
        <v>73</v>
      </c>
      <c r="F13" s="217">
        <v>63000</v>
      </c>
    </row>
    <row r="14" spans="2:9" ht="35" customHeight="1" x14ac:dyDescent="0.25">
      <c r="B14" s="167">
        <v>53</v>
      </c>
      <c r="C14" s="168">
        <v>105</v>
      </c>
      <c r="D14" s="169">
        <v>1</v>
      </c>
      <c r="E14" s="251" t="s">
        <v>74</v>
      </c>
      <c r="F14" s="217">
        <v>28100</v>
      </c>
    </row>
    <row r="15" spans="2:9" ht="35" customHeight="1" x14ac:dyDescent="0.25">
      <c r="B15" s="167">
        <v>54</v>
      </c>
      <c r="C15" s="168">
        <v>105</v>
      </c>
      <c r="D15" s="169">
        <v>1</v>
      </c>
      <c r="E15" s="251" t="s">
        <v>75</v>
      </c>
      <c r="F15" s="217">
        <v>33000</v>
      </c>
    </row>
    <row r="16" spans="2:9" ht="35" customHeight="1" x14ac:dyDescent="0.25">
      <c r="B16" s="167">
        <v>55</v>
      </c>
      <c r="C16" s="168">
        <v>105</v>
      </c>
      <c r="D16" s="169">
        <v>1</v>
      </c>
      <c r="E16" s="251" t="s">
        <v>76</v>
      </c>
      <c r="F16" s="217">
        <v>21470</v>
      </c>
    </row>
    <row r="17" spans="2:6" ht="35" customHeight="1" x14ac:dyDescent="0.25">
      <c r="B17" s="167">
        <v>56</v>
      </c>
      <c r="C17" s="168">
        <v>105</v>
      </c>
      <c r="D17" s="169">
        <v>1</v>
      </c>
      <c r="E17" s="251" t="s">
        <v>117</v>
      </c>
      <c r="F17" s="217">
        <v>56000</v>
      </c>
    </row>
    <row r="18" spans="2:6" ht="35" customHeight="1" x14ac:dyDescent="0.25">
      <c r="B18" s="167">
        <v>62</v>
      </c>
      <c r="C18" s="168">
        <v>105</v>
      </c>
      <c r="D18" s="169">
        <v>1</v>
      </c>
      <c r="E18" s="251" t="s">
        <v>182</v>
      </c>
      <c r="F18" s="217">
        <v>200</v>
      </c>
    </row>
    <row r="19" spans="2:6" ht="35" customHeight="1" x14ac:dyDescent="0.25">
      <c r="B19" s="167">
        <v>11</v>
      </c>
      <c r="C19" s="168">
        <v>106</v>
      </c>
      <c r="D19" s="169">
        <v>1</v>
      </c>
      <c r="E19" s="251" t="s">
        <v>77</v>
      </c>
      <c r="F19" s="217">
        <v>265000</v>
      </c>
    </row>
    <row r="20" spans="2:6" ht="35" customHeight="1" x14ac:dyDescent="0.25">
      <c r="B20" s="41"/>
      <c r="C20" s="32"/>
      <c r="D20" s="33"/>
      <c r="E20" s="252" t="s">
        <v>78</v>
      </c>
      <c r="F20" s="218">
        <f>SUM(F7:F19)</f>
        <v>1621640</v>
      </c>
    </row>
    <row r="21" spans="2:6" ht="35" customHeight="1" x14ac:dyDescent="0.25">
      <c r="B21" s="35"/>
      <c r="C21" s="170"/>
      <c r="D21" s="170"/>
      <c r="E21" s="52" t="s">
        <v>267</v>
      </c>
      <c r="F21" s="219"/>
    </row>
    <row r="22" spans="2:6" ht="35" customHeight="1" x14ac:dyDescent="0.25">
      <c r="B22" s="167">
        <v>13</v>
      </c>
      <c r="C22" s="168">
        <v>108</v>
      </c>
      <c r="D22" s="169">
        <v>1</v>
      </c>
      <c r="E22" s="251" t="s">
        <v>221</v>
      </c>
      <c r="F22" s="217">
        <v>12000</v>
      </c>
    </row>
    <row r="23" spans="2:6" ht="35" customHeight="1" x14ac:dyDescent="0.25">
      <c r="B23" s="167">
        <v>14</v>
      </c>
      <c r="C23" s="168">
        <v>108</v>
      </c>
      <c r="D23" s="169">
        <v>1</v>
      </c>
      <c r="E23" s="251" t="s">
        <v>222</v>
      </c>
      <c r="F23" s="217">
        <v>215</v>
      </c>
    </row>
    <row r="24" spans="2:6" ht="35" customHeight="1" x14ac:dyDescent="0.25">
      <c r="B24" s="167">
        <v>16</v>
      </c>
      <c r="C24" s="168">
        <v>108</v>
      </c>
      <c r="D24" s="169">
        <v>1</v>
      </c>
      <c r="E24" s="251" t="s">
        <v>223</v>
      </c>
      <c r="F24" s="217">
        <v>80000</v>
      </c>
    </row>
    <row r="25" spans="2:6" ht="35" customHeight="1" x14ac:dyDescent="0.25">
      <c r="B25" s="167">
        <v>17</v>
      </c>
      <c r="C25" s="168">
        <v>108</v>
      </c>
      <c r="D25" s="169">
        <v>1</v>
      </c>
      <c r="E25" s="251" t="s">
        <v>224</v>
      </c>
      <c r="F25" s="217">
        <v>1050</v>
      </c>
    </row>
    <row r="26" spans="2:6" ht="35" customHeight="1" x14ac:dyDescent="0.25">
      <c r="B26" s="167">
        <v>18</v>
      </c>
      <c r="C26" s="168">
        <v>108</v>
      </c>
      <c r="D26" s="169">
        <v>1</v>
      </c>
      <c r="E26" s="251" t="s">
        <v>247</v>
      </c>
      <c r="F26" s="217">
        <v>80000</v>
      </c>
    </row>
    <row r="27" spans="2:6" ht="35" customHeight="1" x14ac:dyDescent="0.25">
      <c r="B27" s="167">
        <v>21</v>
      </c>
      <c r="C27" s="168">
        <v>108</v>
      </c>
      <c r="D27" s="169">
        <v>1</v>
      </c>
      <c r="E27" s="251" t="s">
        <v>79</v>
      </c>
      <c r="F27" s="217">
        <v>10000</v>
      </c>
    </row>
    <row r="28" spans="2:6" ht="35" customHeight="1" x14ac:dyDescent="0.25">
      <c r="B28" s="167">
        <v>31</v>
      </c>
      <c r="C28" s="168">
        <v>108</v>
      </c>
      <c r="D28" s="169">
        <v>1</v>
      </c>
      <c r="E28" s="251" t="s">
        <v>225</v>
      </c>
      <c r="F28" s="217">
        <v>21178</v>
      </c>
    </row>
    <row r="29" spans="2:6" ht="35" customHeight="1" x14ac:dyDescent="0.25">
      <c r="B29" s="167">
        <v>41</v>
      </c>
      <c r="C29" s="168">
        <v>108</v>
      </c>
      <c r="D29" s="169">
        <v>1</v>
      </c>
      <c r="E29" s="251" t="s">
        <v>226</v>
      </c>
      <c r="F29" s="217">
        <v>800000</v>
      </c>
    </row>
    <row r="30" spans="2:6" ht="35" customHeight="1" x14ac:dyDescent="0.25">
      <c r="B30" s="167">
        <v>42</v>
      </c>
      <c r="C30" s="168">
        <v>108</v>
      </c>
      <c r="D30" s="169">
        <v>1</v>
      </c>
      <c r="E30" s="251" t="s">
        <v>80</v>
      </c>
      <c r="F30" s="217">
        <v>6755</v>
      </c>
    </row>
    <row r="31" spans="2:6" ht="35" customHeight="1" x14ac:dyDescent="0.25">
      <c r="B31" s="167">
        <v>11</v>
      </c>
      <c r="C31" s="168">
        <v>109</v>
      </c>
      <c r="D31" s="169">
        <v>1</v>
      </c>
      <c r="E31" s="251" t="s">
        <v>81</v>
      </c>
      <c r="F31" s="217">
        <v>53000</v>
      </c>
    </row>
    <row r="32" spans="2:6" ht="35" customHeight="1" x14ac:dyDescent="0.25">
      <c r="B32" s="167">
        <v>12</v>
      </c>
      <c r="C32" s="168">
        <v>109</v>
      </c>
      <c r="D32" s="169">
        <v>1</v>
      </c>
      <c r="E32" s="251" t="s">
        <v>232</v>
      </c>
      <c r="F32" s="217">
        <v>71869</v>
      </c>
    </row>
    <row r="33" spans="2:6" ht="35" customHeight="1" x14ac:dyDescent="0.25">
      <c r="B33" s="167">
        <v>11</v>
      </c>
      <c r="C33" s="168">
        <v>110</v>
      </c>
      <c r="D33" s="169">
        <v>1</v>
      </c>
      <c r="E33" s="251" t="s">
        <v>82</v>
      </c>
      <c r="F33" s="217">
        <v>123548</v>
      </c>
    </row>
    <row r="34" spans="2:6" ht="35" customHeight="1" x14ac:dyDescent="0.25">
      <c r="B34" s="167">
        <v>11</v>
      </c>
      <c r="C34" s="168">
        <v>112</v>
      </c>
      <c r="D34" s="169">
        <v>1</v>
      </c>
      <c r="E34" s="251" t="s">
        <v>231</v>
      </c>
      <c r="F34" s="217">
        <v>22000</v>
      </c>
    </row>
    <row r="35" spans="2:6" ht="35" customHeight="1" x14ac:dyDescent="0.25">
      <c r="B35" s="167">
        <v>21</v>
      </c>
      <c r="C35" s="168">
        <v>112</v>
      </c>
      <c r="D35" s="169">
        <v>1</v>
      </c>
      <c r="E35" s="251" t="s">
        <v>83</v>
      </c>
      <c r="F35" s="217">
        <v>180</v>
      </c>
    </row>
    <row r="36" spans="2:6" ht="35" customHeight="1" x14ac:dyDescent="0.25">
      <c r="B36" s="167">
        <v>22</v>
      </c>
      <c r="C36" s="168">
        <v>112</v>
      </c>
      <c r="D36" s="169">
        <v>1</v>
      </c>
      <c r="E36" s="251" t="s">
        <v>227</v>
      </c>
      <c r="F36" s="217">
        <v>145</v>
      </c>
    </row>
    <row r="37" spans="2:6" ht="35" customHeight="1" x14ac:dyDescent="0.25">
      <c r="B37" s="167">
        <v>24</v>
      </c>
      <c r="C37" s="168">
        <v>112</v>
      </c>
      <c r="D37" s="169">
        <v>1</v>
      </c>
      <c r="E37" s="251" t="s">
        <v>228</v>
      </c>
      <c r="F37" s="217">
        <v>45000</v>
      </c>
    </row>
    <row r="38" spans="2:6" ht="35" customHeight="1" x14ac:dyDescent="0.25">
      <c r="B38" s="167">
        <v>26</v>
      </c>
      <c r="C38" s="168">
        <v>112</v>
      </c>
      <c r="D38" s="169">
        <v>1</v>
      </c>
      <c r="E38" s="251" t="s">
        <v>229</v>
      </c>
      <c r="F38" s="217">
        <v>43420</v>
      </c>
    </row>
    <row r="39" spans="2:6" ht="35" customHeight="1" x14ac:dyDescent="0.25">
      <c r="B39" s="167">
        <v>12</v>
      </c>
      <c r="C39" s="168">
        <v>100</v>
      </c>
      <c r="D39" s="169">
        <v>1</v>
      </c>
      <c r="E39" s="253" t="s">
        <v>230</v>
      </c>
      <c r="F39" s="217">
        <v>8000</v>
      </c>
    </row>
    <row r="40" spans="2:6" ht="35" customHeight="1" x14ac:dyDescent="0.25">
      <c r="B40" s="38"/>
      <c r="C40" s="39"/>
      <c r="D40" s="39"/>
      <c r="E40" s="54" t="s">
        <v>239</v>
      </c>
      <c r="F40" s="40">
        <f>SUM(F22:F39)</f>
        <v>1378360</v>
      </c>
    </row>
    <row r="41" spans="2:6" ht="35" customHeight="1" thickBot="1" x14ac:dyDescent="0.3">
      <c r="B41" s="42"/>
      <c r="C41" s="43"/>
      <c r="D41" s="43"/>
      <c r="E41" s="220" t="s">
        <v>212</v>
      </c>
      <c r="F41" s="44">
        <f>SUM(F20+F40)</f>
        <v>3000000</v>
      </c>
    </row>
  </sheetData>
  <mergeCells count="4">
    <mergeCell ref="B2:F2"/>
    <mergeCell ref="B4:D4"/>
    <mergeCell ref="E4:E5"/>
    <mergeCell ref="F4:F5"/>
  </mergeCells>
  <hyperlinks>
    <hyperlink ref="H4:I4" location="'البيانات '!A1" display="العودة إلى صفحة البيانات" xr:uid="{ADB9DB96-00DA-44C7-BE77-8592007CBFCD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29"/>
  <sheetViews>
    <sheetView showGridLines="0" rightToLeft="1" zoomScale="90" zoomScaleNormal="90" zoomScaleSheetLayoutView="100" workbookViewId="0">
      <selection activeCell="F9" sqref="F9"/>
    </sheetView>
  </sheetViews>
  <sheetFormatPr defaultColWidth="9.08984375" defaultRowHeight="19" x14ac:dyDescent="0.75"/>
  <cols>
    <col min="1" max="1" width="9.08984375" style="45"/>
    <col min="2" max="2" width="13" style="47" bestFit="1" customWidth="1"/>
    <col min="3" max="3" width="39.6328125" style="258" customWidth="1"/>
    <col min="4" max="4" width="11.54296875" style="258" customWidth="1"/>
    <col min="5" max="5" width="9.90625" style="258" customWidth="1"/>
    <col min="6" max="7" width="9.08984375" style="45"/>
    <col min="8" max="8" width="12.81640625" style="45" customWidth="1"/>
    <col min="9" max="9" width="11.81640625" style="45" customWidth="1"/>
    <col min="10" max="16384" width="9.08984375" style="45"/>
  </cols>
  <sheetData>
    <row r="1" spans="2:8" ht="20" customHeight="1" x14ac:dyDescent="0.75">
      <c r="B1" s="172" t="s">
        <v>84</v>
      </c>
      <c r="C1" s="255"/>
      <c r="D1" s="255"/>
      <c r="E1" s="255"/>
    </row>
    <row r="2" spans="2:8" s="46" customFormat="1" ht="77.5" customHeight="1" x14ac:dyDescent="0.25">
      <c r="B2" s="324" t="s">
        <v>343</v>
      </c>
      <c r="C2" s="324"/>
      <c r="D2" s="324"/>
      <c r="E2" s="324"/>
    </row>
    <row r="3" spans="2:8" ht="19.5" thickBot="1" x14ac:dyDescent="0.8">
      <c r="C3" s="256"/>
      <c r="D3" s="256"/>
      <c r="E3" s="259" t="s">
        <v>89</v>
      </c>
    </row>
    <row r="4" spans="2:8" s="49" customFormat="1" ht="35" customHeight="1" x14ac:dyDescent="0.25">
      <c r="B4" s="328" t="s">
        <v>326</v>
      </c>
      <c r="C4" s="325" t="s">
        <v>1</v>
      </c>
      <c r="D4" s="330" t="s">
        <v>327</v>
      </c>
      <c r="E4" s="331"/>
      <c r="G4" s="327" t="s">
        <v>325</v>
      </c>
      <c r="H4" s="327"/>
    </row>
    <row r="5" spans="2:8" s="50" customFormat="1" ht="35" customHeight="1" x14ac:dyDescent="0.25">
      <c r="B5" s="329"/>
      <c r="C5" s="326"/>
      <c r="D5" s="332"/>
      <c r="E5" s="333"/>
    </row>
    <row r="6" spans="2:8" s="50" customFormat="1" ht="35" customHeight="1" x14ac:dyDescent="0.8">
      <c r="B6" s="174"/>
      <c r="C6" s="52" t="s">
        <v>104</v>
      </c>
      <c r="D6" s="334"/>
      <c r="E6" s="335"/>
    </row>
    <row r="7" spans="2:8" s="50" customFormat="1" ht="35" customHeight="1" x14ac:dyDescent="0.25">
      <c r="B7" s="53"/>
      <c r="C7" s="52" t="s">
        <v>90</v>
      </c>
      <c r="D7" s="336"/>
      <c r="E7" s="337"/>
    </row>
    <row r="8" spans="2:8" s="50" customFormat="1" ht="35" customHeight="1" x14ac:dyDescent="0.25">
      <c r="B8" s="175">
        <v>105</v>
      </c>
      <c r="C8" s="257" t="s">
        <v>85</v>
      </c>
      <c r="D8" s="338">
        <v>185000</v>
      </c>
      <c r="E8" s="339"/>
    </row>
    <row r="9" spans="2:8" s="50" customFormat="1" ht="35" customHeight="1" x14ac:dyDescent="0.8">
      <c r="B9" s="176"/>
      <c r="C9" s="54" t="s">
        <v>3</v>
      </c>
      <c r="D9" s="340">
        <f>SUM(D8:D8)</f>
        <v>185000</v>
      </c>
      <c r="E9" s="341"/>
    </row>
    <row r="10" spans="2:8" s="50" customFormat="1" ht="35" customHeight="1" x14ac:dyDescent="0.25">
      <c r="B10" s="53"/>
      <c r="C10" s="52" t="s">
        <v>110</v>
      </c>
      <c r="D10" s="334"/>
      <c r="E10" s="335"/>
    </row>
    <row r="11" spans="2:8" s="50" customFormat="1" ht="35" customHeight="1" x14ac:dyDescent="0.25">
      <c r="B11" s="175">
        <v>10707</v>
      </c>
      <c r="C11" s="257" t="s">
        <v>189</v>
      </c>
      <c r="D11" s="346">
        <v>500</v>
      </c>
      <c r="E11" s="347"/>
    </row>
    <row r="12" spans="2:8" s="50" customFormat="1" ht="35" customHeight="1" x14ac:dyDescent="0.25">
      <c r="B12" s="175">
        <v>119</v>
      </c>
      <c r="C12" s="257" t="s">
        <v>128</v>
      </c>
      <c r="D12" s="344">
        <v>14500</v>
      </c>
      <c r="E12" s="345"/>
    </row>
    <row r="13" spans="2:8" s="50" customFormat="1" ht="35" customHeight="1" x14ac:dyDescent="0.25">
      <c r="B13" s="177"/>
      <c r="C13" s="54" t="s">
        <v>112</v>
      </c>
      <c r="D13" s="342">
        <f>SUM(E11:E12)</f>
        <v>0</v>
      </c>
      <c r="E13" s="343"/>
    </row>
    <row r="14" spans="2:8" s="50" customFormat="1" ht="35" customHeight="1" x14ac:dyDescent="0.25">
      <c r="B14" s="177"/>
      <c r="C14" s="54" t="s">
        <v>183</v>
      </c>
      <c r="D14" s="340">
        <f>D9+D13</f>
        <v>185000</v>
      </c>
      <c r="E14" s="341"/>
    </row>
    <row r="15" spans="2:8" s="50" customFormat="1" ht="35" customHeight="1" x14ac:dyDescent="0.25">
      <c r="B15" s="53"/>
      <c r="C15" s="52" t="s">
        <v>111</v>
      </c>
      <c r="D15" s="334"/>
      <c r="E15" s="335"/>
    </row>
    <row r="16" spans="2:8" s="50" customFormat="1" ht="35" customHeight="1" x14ac:dyDescent="0.25">
      <c r="B16" s="53"/>
      <c r="C16" s="260" t="s">
        <v>268</v>
      </c>
      <c r="D16" s="348"/>
      <c r="E16" s="349"/>
    </row>
    <row r="17" spans="2:5" s="50" customFormat="1" ht="35" customHeight="1" x14ac:dyDescent="0.25">
      <c r="B17" s="175">
        <v>105</v>
      </c>
      <c r="C17" s="257" t="s">
        <v>86</v>
      </c>
      <c r="D17" s="344">
        <v>20000</v>
      </c>
      <c r="E17" s="345"/>
    </row>
    <row r="18" spans="2:5" s="50" customFormat="1" ht="35" customHeight="1" x14ac:dyDescent="0.25">
      <c r="B18" s="177"/>
      <c r="C18" s="54" t="s">
        <v>95</v>
      </c>
      <c r="D18" s="342">
        <f>SUM(D17)</f>
        <v>20000</v>
      </c>
      <c r="E18" s="343"/>
    </row>
    <row r="19" spans="2:5" s="51" customFormat="1" ht="35" customHeight="1" x14ac:dyDescent="0.75">
      <c r="B19" s="177"/>
      <c r="C19" s="54" t="s">
        <v>107</v>
      </c>
      <c r="D19" s="340">
        <f>SUM(D17)</f>
        <v>20000</v>
      </c>
      <c r="E19" s="341"/>
    </row>
    <row r="20" spans="2:5" x14ac:dyDescent="0.75">
      <c r="B20" s="48"/>
      <c r="E20" s="256"/>
    </row>
    <row r="21" spans="2:5" x14ac:dyDescent="0.75">
      <c r="C21" s="256"/>
      <c r="D21" s="256"/>
      <c r="E21" s="256"/>
    </row>
    <row r="22" spans="2:5" x14ac:dyDescent="0.75">
      <c r="C22" s="256"/>
      <c r="D22" s="256"/>
      <c r="E22" s="256"/>
    </row>
    <row r="23" spans="2:5" x14ac:dyDescent="0.75">
      <c r="C23" s="256"/>
      <c r="D23" s="256"/>
      <c r="E23" s="256"/>
    </row>
    <row r="24" spans="2:5" x14ac:dyDescent="0.75">
      <c r="C24" s="256"/>
      <c r="D24" s="256"/>
      <c r="E24" s="256"/>
    </row>
    <row r="25" spans="2:5" x14ac:dyDescent="0.75">
      <c r="C25" s="256"/>
      <c r="D25" s="256"/>
      <c r="E25" s="256"/>
    </row>
    <row r="26" spans="2:5" x14ac:dyDescent="0.75">
      <c r="C26" s="256"/>
      <c r="D26" s="256"/>
      <c r="E26" s="256"/>
    </row>
    <row r="27" spans="2:5" x14ac:dyDescent="0.75">
      <c r="C27" s="256"/>
      <c r="D27" s="256"/>
      <c r="E27" s="256"/>
    </row>
    <row r="28" spans="2:5" x14ac:dyDescent="0.75">
      <c r="C28" s="256"/>
      <c r="D28" s="256"/>
      <c r="E28" s="256"/>
    </row>
    <row r="29" spans="2:5" x14ac:dyDescent="0.75">
      <c r="C29" s="256"/>
      <c r="D29" s="256"/>
      <c r="E29" s="256"/>
    </row>
  </sheetData>
  <mergeCells count="19">
    <mergeCell ref="D19:E19"/>
    <mergeCell ref="D18:E18"/>
    <mergeCell ref="D16:E16"/>
    <mergeCell ref="D15:E15"/>
    <mergeCell ref="D17:E17"/>
    <mergeCell ref="D6:E6"/>
    <mergeCell ref="D7:E7"/>
    <mergeCell ref="D8:E8"/>
    <mergeCell ref="D14:E14"/>
    <mergeCell ref="D13:E13"/>
    <mergeCell ref="D12:E12"/>
    <mergeCell ref="D11:E11"/>
    <mergeCell ref="D10:E10"/>
    <mergeCell ref="D9:E9"/>
    <mergeCell ref="B2:E2"/>
    <mergeCell ref="C4:C5"/>
    <mergeCell ref="G4:H4"/>
    <mergeCell ref="B4:B5"/>
    <mergeCell ref="D4:E5"/>
  </mergeCells>
  <hyperlinks>
    <hyperlink ref="G4:H4" location="'البيانات '!A1" display="العودة إلى صفحة البيانات" xr:uid="{05DFFCBD-BA92-44A4-80AB-435BCA8E8FC1}"/>
  </hyperlinks>
  <printOptions horizontalCentered="1" gridLinesSet="0"/>
  <pageMargins left="0.39370078740157483" right="0.39370078740157483" top="0.98425196850393704" bottom="0.74803149606299213" header="0.31496062992125984" footer="0.31496062992125984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24"/>
  <sheetViews>
    <sheetView showGridLines="0" rightToLeft="1" topLeftCell="A7" zoomScale="90" zoomScaleNormal="90" zoomScaleSheetLayoutView="100" workbookViewId="0">
      <selection activeCell="G9" sqref="G9"/>
    </sheetView>
  </sheetViews>
  <sheetFormatPr defaultColWidth="9.08984375" defaultRowHeight="20.5" x14ac:dyDescent="0.8"/>
  <cols>
    <col min="1" max="1" width="9.08984375" style="58"/>
    <col min="2" max="3" width="8.6328125" style="58" customWidth="1"/>
    <col min="4" max="4" width="8.6328125" style="64" customWidth="1"/>
    <col min="5" max="5" width="49.6328125" style="58" customWidth="1"/>
    <col min="6" max="6" width="19" style="58" customWidth="1"/>
    <col min="7" max="8" width="9.08984375" style="58"/>
    <col min="9" max="9" width="18.7265625" style="58" customWidth="1"/>
    <col min="10" max="16384" width="9.08984375" style="58"/>
  </cols>
  <sheetData>
    <row r="1" spans="2:12" s="57" customFormat="1" ht="29.25" customHeight="1" x14ac:dyDescent="0.8">
      <c r="B1" s="350" t="s">
        <v>87</v>
      </c>
      <c r="C1" s="350"/>
      <c r="D1" s="56"/>
      <c r="E1" s="56"/>
      <c r="F1" s="56"/>
    </row>
    <row r="2" spans="2:12" s="57" customFormat="1" ht="26" customHeight="1" x14ac:dyDescent="0.25">
      <c r="B2" s="324" t="s">
        <v>344</v>
      </c>
      <c r="C2" s="324"/>
      <c r="D2" s="324"/>
      <c r="E2" s="324"/>
      <c r="F2" s="324"/>
    </row>
    <row r="3" spans="2:12" ht="19.5" customHeight="1" thickBot="1" x14ac:dyDescent="0.85">
      <c r="D3" s="59"/>
      <c r="E3" s="65"/>
      <c r="F3" s="221" t="s">
        <v>89</v>
      </c>
    </row>
    <row r="4" spans="2:12" s="60" customFormat="1" ht="35" customHeight="1" x14ac:dyDescent="0.25">
      <c r="B4" s="353" t="s">
        <v>64</v>
      </c>
      <c r="C4" s="354"/>
      <c r="D4" s="354"/>
      <c r="E4" s="354" t="s">
        <v>1</v>
      </c>
      <c r="F4" s="351" t="s">
        <v>263</v>
      </c>
      <c r="H4" s="292" t="s">
        <v>325</v>
      </c>
      <c r="I4" s="292"/>
    </row>
    <row r="5" spans="2:12" s="60" customFormat="1" ht="35" customHeight="1" x14ac:dyDescent="0.25">
      <c r="B5" s="190" t="s">
        <v>65</v>
      </c>
      <c r="C5" s="191" t="s">
        <v>66</v>
      </c>
      <c r="D5" s="191" t="s">
        <v>67</v>
      </c>
      <c r="E5" s="355"/>
      <c r="F5" s="352"/>
      <c r="L5" s="57"/>
    </row>
    <row r="6" spans="2:12" s="57" customFormat="1" ht="35" customHeight="1" x14ac:dyDescent="0.25">
      <c r="B6" s="67"/>
      <c r="C6" s="68"/>
      <c r="D6" s="69"/>
      <c r="E6" s="70" t="s">
        <v>104</v>
      </c>
      <c r="F6" s="71"/>
    </row>
    <row r="7" spans="2:12" s="57" customFormat="1" ht="35" customHeight="1" x14ac:dyDescent="0.25">
      <c r="B7" s="179">
        <v>11</v>
      </c>
      <c r="C7" s="180">
        <v>213</v>
      </c>
      <c r="D7" s="180">
        <v>1</v>
      </c>
      <c r="E7" s="66" t="s">
        <v>240</v>
      </c>
      <c r="F7" s="178">
        <v>18500</v>
      </c>
    </row>
    <row r="8" spans="2:12" s="57" customFormat="1" ht="35" customHeight="1" x14ac:dyDescent="0.25">
      <c r="B8" s="179">
        <v>11</v>
      </c>
      <c r="C8" s="180">
        <v>215</v>
      </c>
      <c r="D8" s="180">
        <v>1</v>
      </c>
      <c r="E8" s="66" t="s">
        <v>241</v>
      </c>
      <c r="F8" s="178">
        <v>11500</v>
      </c>
    </row>
    <row r="9" spans="2:12" s="57" customFormat="1" ht="35" customHeight="1" x14ac:dyDescent="0.25">
      <c r="B9" s="179">
        <v>11</v>
      </c>
      <c r="C9" s="180">
        <v>217</v>
      </c>
      <c r="D9" s="180">
        <v>1</v>
      </c>
      <c r="E9" s="66" t="s">
        <v>242</v>
      </c>
      <c r="F9" s="178">
        <v>170000</v>
      </c>
    </row>
    <row r="10" spans="2:12" s="57" customFormat="1" ht="35" customHeight="1" x14ac:dyDescent="0.25">
      <c r="B10" s="72"/>
      <c r="C10" s="73"/>
      <c r="D10" s="74"/>
      <c r="E10" s="75" t="s">
        <v>108</v>
      </c>
      <c r="F10" s="181">
        <f>SUM(F7:F9)</f>
        <v>200000</v>
      </c>
    </row>
    <row r="11" spans="2:12" s="57" customFormat="1" ht="35" customHeight="1" x14ac:dyDescent="0.25">
      <c r="B11" s="67"/>
      <c r="C11" s="68"/>
      <c r="D11" s="69"/>
      <c r="E11" s="70" t="s">
        <v>105</v>
      </c>
      <c r="F11" s="173"/>
    </row>
    <row r="12" spans="2:12" s="61" customFormat="1" ht="35" customHeight="1" x14ac:dyDescent="0.25">
      <c r="B12" s="179">
        <v>11</v>
      </c>
      <c r="C12" s="180">
        <v>430</v>
      </c>
      <c r="D12" s="180">
        <v>1</v>
      </c>
      <c r="E12" s="66" t="s">
        <v>88</v>
      </c>
      <c r="F12" s="178">
        <v>20000</v>
      </c>
    </row>
    <row r="13" spans="2:12" s="57" customFormat="1" ht="35" customHeight="1" x14ac:dyDescent="0.25">
      <c r="B13" s="72"/>
      <c r="C13" s="73"/>
      <c r="D13" s="74"/>
      <c r="E13" s="75" t="s">
        <v>107</v>
      </c>
      <c r="F13" s="181">
        <f>F12</f>
        <v>20000</v>
      </c>
    </row>
    <row r="14" spans="2:12" ht="20.25" customHeight="1" x14ac:dyDescent="0.8">
      <c r="B14" s="62"/>
      <c r="C14" s="62"/>
      <c r="D14" s="58"/>
      <c r="F14" s="63"/>
    </row>
    <row r="15" spans="2:12" x14ac:dyDescent="0.8">
      <c r="D15" s="59"/>
      <c r="E15" s="63"/>
      <c r="F15" s="63"/>
    </row>
    <row r="16" spans="2:12" x14ac:dyDescent="0.8">
      <c r="E16" s="63"/>
      <c r="F16" s="63"/>
    </row>
    <row r="17" spans="4:6" x14ac:dyDescent="0.8">
      <c r="D17" s="59"/>
      <c r="E17" s="63"/>
      <c r="F17" s="63"/>
    </row>
    <row r="18" spans="4:6" x14ac:dyDescent="0.8">
      <c r="D18" s="59"/>
      <c r="E18" s="63"/>
      <c r="F18" s="63"/>
    </row>
    <row r="19" spans="4:6" x14ac:dyDescent="0.8">
      <c r="D19" s="59"/>
      <c r="E19" s="63"/>
      <c r="F19" s="63"/>
    </row>
    <row r="20" spans="4:6" x14ac:dyDescent="0.8">
      <c r="D20" s="59"/>
      <c r="E20" s="63"/>
      <c r="F20" s="63"/>
    </row>
    <row r="21" spans="4:6" x14ac:dyDescent="0.8">
      <c r="D21" s="59"/>
      <c r="E21" s="63"/>
      <c r="F21" s="63"/>
    </row>
    <row r="22" spans="4:6" x14ac:dyDescent="0.8">
      <c r="D22" s="59"/>
      <c r="E22" s="63"/>
      <c r="F22" s="63"/>
    </row>
    <row r="23" spans="4:6" x14ac:dyDescent="0.8">
      <c r="D23" s="59"/>
      <c r="E23" s="63"/>
      <c r="F23" s="63"/>
    </row>
    <row r="24" spans="4:6" x14ac:dyDescent="0.8">
      <c r="D24" s="59"/>
      <c r="E24" s="63"/>
      <c r="F24" s="63"/>
    </row>
  </sheetData>
  <mergeCells count="6">
    <mergeCell ref="B1:C1"/>
    <mergeCell ref="F4:F5"/>
    <mergeCell ref="H4:I4"/>
    <mergeCell ref="B2:F2"/>
    <mergeCell ref="B4:D4"/>
    <mergeCell ref="E4:E5"/>
  </mergeCells>
  <hyperlinks>
    <hyperlink ref="H4:I4" location="'البيانات '!A1" display="العودة إلى صفحة البيانات" xr:uid="{6D11DC8A-F944-42E7-BB50-E4EC614DDFCA}"/>
  </hyperlinks>
  <printOptions horizontalCentered="1" gridLinesSet="0"/>
  <pageMargins left="0.47244094488188981" right="0.47244094488188981" top="0.98425196850393704" bottom="0.74803149606299213" header="0.31496062992125984" footer="0.31496062992125984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البيانات الوصفية </vt:lpstr>
      <vt:lpstr>المتغيرات </vt:lpstr>
      <vt:lpstr>البيانات </vt:lpstr>
      <vt:lpstr>1</vt:lpstr>
      <vt:lpstr>2</vt:lpstr>
      <vt:lpstr>2-1</vt:lpstr>
      <vt:lpstr>2-2</vt:lpstr>
      <vt:lpstr>3</vt:lpstr>
      <vt:lpstr>1-3</vt:lpstr>
      <vt:lpstr>4</vt:lpstr>
      <vt:lpstr>1-4</vt:lpstr>
      <vt:lpstr>'1'!Print_Area</vt:lpstr>
      <vt:lpstr>'1-4'!Print_Area</vt:lpstr>
      <vt:lpstr>'3'!Print_Area</vt:lpstr>
      <vt:lpstr>'1-4'!Print_Titles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Nasser Suliman Al-maawali</dc:creator>
  <cp:lastModifiedBy>Yuosef Mohammed Aziz AL-Darmaki</cp:lastModifiedBy>
  <cp:lastPrinted>2020-12-21T04:53:29Z</cp:lastPrinted>
  <dcterms:created xsi:type="dcterms:W3CDTF">1997-12-17T10:14:40Z</dcterms:created>
  <dcterms:modified xsi:type="dcterms:W3CDTF">2026-03-15T07:12:07Z</dcterms:modified>
</cp:coreProperties>
</file>